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<sst xmlns="http://schemas.openxmlformats.org/spreadsheetml/2006/main" count="29" uniqueCount="28">
  <si>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OR</t>
  </si>
  <si>
    <t>WA</t>
  </si>
  <si>
    <t>CA</t>
  </si>
  <si>
    <t>FL</t>
  </si>
  <si>
    <t>State</t>
  </si>
  <si>
    <t>PM</t>
  </si>
  <si>
    <t>%</t>
  </si>
  <si>
    <t>QA</t>
  </si>
  <si>
    <t>TAX</t>
  </si>
  <si>
    <t>Salary Gross</t>
  </si>
  <si>
    <t>Mo</t>
  </si>
  <si>
    <t>NY</t>
  </si>
  <si>
    <t>Moscow</t>
  </si>
  <si>
    <t>SPB</t>
  </si>
  <si>
    <t>USA</t>
  </si>
  <si>
    <t>Population</t>
  </si>
  <si>
    <t>Salary Net</t>
  </si>
  <si>
    <t>Total TAX</t>
  </si>
  <si>
    <t>State TAX</t>
  </si>
  <si>
    <t>PM - Project Manager</t>
  </si>
  <si>
    <t>QA - QA Enginer</t>
  </si>
  <si>
    <t>% - Probability of sucsess</t>
  </si>
  <si>
    <t>Rent 1 BT</t>
  </si>
  <si>
    <t>Life</t>
  </si>
  <si>
    <t>100 Meters</t>
  </si>
  <si>
    <t>RUS RUB</t>
  </si>
  <si>
    <t>1 Quadra Meter</t>
  </si>
  <si>
    <t>PA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</si>
</sst>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&quot;-&quot;??_ ;_-@_ "/>
    <numFmt numFmtId="165" formatCode="#,##0.00&quot;р.&quot;"/>
    <numFmt numFmtId="166" formatCode="[$$-409]#,##0.00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/>
    </xf>
    <xf numFmtId="0" fontId="37" fillId="19" borderId="12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37" fillId="19" borderId="14" xfId="0" applyFont="1" applyFill="1" applyBorder="1" applyAlignment="1">
      <alignment horizontal="center" vertical="center"/>
    </xf>
    <xf numFmtId="0" fontId="37" fillId="8" borderId="15" xfId="0" applyFont="1" applyFill="1" applyBorder="1" applyAlignment="1">
      <alignment horizontal="center" vertical="center"/>
    </xf>
    <xf numFmtId="0" fontId="37" fillId="8" borderId="12" xfId="0" applyFont="1" applyFill="1" applyBorder="1" applyAlignment="1">
      <alignment horizontal="center" vertical="center"/>
    </xf>
    <xf numFmtId="0" fontId="37" fillId="8" borderId="13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/>
    </xf>
    <xf numFmtId="0" fontId="37" fillId="34" borderId="16" xfId="0" applyFont="1" applyFill="1" applyBorder="1" applyAlignment="1">
      <alignment/>
    </xf>
    <xf numFmtId="0" fontId="37" fillId="8" borderId="19" xfId="0" applyFont="1" applyFill="1" applyBorder="1" applyAlignment="1">
      <alignment horizontal="center" vertical="center"/>
    </xf>
    <xf numFmtId="1" fontId="37" fillId="8" borderId="20" xfId="0" applyNumberFormat="1" applyFont="1" applyFill="1" applyBorder="1" applyAlignment="1">
      <alignment horizontal="center" vertical="center"/>
    </xf>
    <xf numFmtId="0" fontId="37" fillId="8" borderId="21" xfId="0" applyFont="1" applyFill="1" applyBorder="1" applyAlignment="1">
      <alignment horizontal="center" vertical="center"/>
    </xf>
    <xf numFmtId="10" fontId="37" fillId="8" borderId="16" xfId="0" applyNumberFormat="1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 vertical="center"/>
    </xf>
    <xf numFmtId="164" fontId="37" fillId="8" borderId="23" xfId="0" applyNumberFormat="1" applyFont="1" applyFill="1" applyBorder="1" applyAlignment="1">
      <alignment horizontal="center" vertical="center"/>
    </xf>
    <xf numFmtId="9" fontId="37" fillId="8" borderId="20" xfId="0" applyNumberFormat="1" applyFont="1" applyFill="1" applyBorder="1" applyAlignment="1">
      <alignment horizontal="center" vertical="center"/>
    </xf>
    <xf numFmtId="164" fontId="37" fillId="8" borderId="20" xfId="0" applyNumberFormat="1" applyFont="1" applyFill="1" applyBorder="1" applyAlignment="1">
      <alignment horizontal="center" vertical="center"/>
    </xf>
    <xf numFmtId="164" fontId="37" fillId="8" borderId="16" xfId="0" applyNumberFormat="1" applyFont="1" applyFill="1" applyBorder="1" applyAlignment="1">
      <alignment horizontal="center" vertical="center"/>
    </xf>
    <xf numFmtId="164" fontId="37" fillId="8" borderId="17" xfId="0" applyNumberFormat="1" applyFont="1" applyFill="1" applyBorder="1" applyAlignment="1">
      <alignment/>
    </xf>
    <xf numFmtId="165" fontId="37" fillId="8" borderId="16" xfId="0" applyNumberFormat="1" applyFont="1" applyFill="1" applyBorder="1" applyAlignment="1">
      <alignment horizontal="left"/>
    </xf>
    <xf numFmtId="0" fontId="37" fillId="8" borderId="24" xfId="0" applyFont="1" applyFill="1" applyBorder="1" applyAlignment="1">
      <alignment horizontal="center" vertical="center"/>
    </xf>
    <xf numFmtId="1" fontId="37" fillId="8" borderId="25" xfId="0" applyNumberFormat="1" applyFont="1" applyFill="1" applyBorder="1" applyAlignment="1">
      <alignment horizontal="center" vertical="center"/>
    </xf>
    <xf numFmtId="0" fontId="37" fillId="8" borderId="26" xfId="0" applyFont="1" applyFill="1" applyBorder="1" applyAlignment="1">
      <alignment horizontal="center" vertical="center"/>
    </xf>
    <xf numFmtId="0" fontId="37" fillId="8" borderId="27" xfId="0" applyFont="1" applyFill="1" applyBorder="1" applyAlignment="1">
      <alignment horizontal="center" vertical="center"/>
    </xf>
    <xf numFmtId="164" fontId="37" fillId="8" borderId="28" xfId="0" applyNumberFormat="1" applyFont="1" applyFill="1" applyBorder="1" applyAlignment="1">
      <alignment horizontal="center" vertical="center"/>
    </xf>
    <xf numFmtId="9" fontId="37" fillId="8" borderId="25" xfId="0" applyNumberFormat="1" applyFont="1" applyFill="1" applyBorder="1" applyAlignment="1">
      <alignment horizontal="center" vertical="center"/>
    </xf>
    <xf numFmtId="164" fontId="37" fillId="8" borderId="25" xfId="0" applyNumberFormat="1" applyFont="1" applyFill="1" applyBorder="1" applyAlignment="1">
      <alignment horizontal="center" vertical="center"/>
    </xf>
    <xf numFmtId="164" fontId="37" fillId="8" borderId="26" xfId="0" applyNumberFormat="1" applyFont="1" applyFill="1" applyBorder="1" applyAlignment="1">
      <alignment horizontal="center" vertical="center"/>
    </xf>
    <xf numFmtId="164" fontId="37" fillId="8" borderId="29" xfId="0" applyNumberFormat="1" applyFont="1" applyFill="1" applyBorder="1" applyAlignment="1">
      <alignment horizontal="center" vertical="center"/>
    </xf>
    <xf numFmtId="164" fontId="37" fillId="8" borderId="30" xfId="0" applyNumberFormat="1" applyFont="1" applyFill="1" applyBorder="1" applyAlignment="1">
      <alignment/>
    </xf>
    <xf numFmtId="165" fontId="37" fillId="8" borderId="29" xfId="0" applyNumberFormat="1" applyFont="1" applyFill="1" applyBorder="1" applyAlignment="1">
      <alignment horizontal="left"/>
    </xf>
    <xf numFmtId="167" fontId="37" fillId="19" borderId="12" xfId="0" applyNumberFormat="1" applyFont="1" applyFill="1" applyBorder="1" applyAlignment="1">
      <alignment horizontal="center" vertical="center"/>
    </xf>
    <xf numFmtId="167" fontId="37" fillId="8" borderId="16" xfId="0" applyNumberFormat="1" applyFont="1" applyFill="1" applyBorder="1" applyAlignment="1">
      <alignment horizontal="center" vertical="center"/>
    </xf>
    <xf numFmtId="167" fontId="37" fillId="8" borderId="29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4" fontId="37" fillId="8" borderId="31" xfId="0" applyNumberFormat="1" applyFont="1" applyFill="1" applyBorder="1" applyAlignment="1">
      <alignment horizontal="center" vertical="center"/>
    </xf>
    <xf numFmtId="164" fontId="37" fillId="8" borderId="16" xfId="0" applyNumberFormat="1" applyFont="1" applyFill="1" applyBorder="1" applyAlignment="1">
      <alignment/>
    </xf>
    <xf numFmtId="166" fontId="37" fillId="8" borderId="20" xfId="0" applyNumberFormat="1" applyFont="1" applyFill="1" applyBorder="1" applyAlignment="1">
      <alignment horizontal="left"/>
    </xf>
    <xf numFmtId="166" fontId="37" fillId="8" borderId="21" xfId="0" applyNumberFormat="1" applyFont="1" applyFill="1" applyBorder="1" applyAlignment="1">
      <alignment horizontal="left"/>
    </xf>
    <xf numFmtId="10" fontId="37" fillId="8" borderId="32" xfId="0" applyNumberFormat="1" applyFont="1" applyFill="1" applyBorder="1" applyAlignment="1">
      <alignment horizontal="center" vertical="center"/>
    </xf>
    <xf numFmtId="164" fontId="37" fillId="8" borderId="29" xfId="0" applyNumberFormat="1" applyFont="1" applyFill="1" applyBorder="1" applyAlignment="1">
      <alignment/>
    </xf>
    <xf numFmtId="166" fontId="37" fillId="8" borderId="25" xfId="0" applyNumberFormat="1" applyFont="1" applyFill="1" applyBorder="1" applyAlignment="1">
      <alignment horizontal="left"/>
    </xf>
    <xf numFmtId="166" fontId="37" fillId="8" borderId="26" xfId="0" applyNumberFormat="1" applyFont="1" applyFill="1" applyBorder="1" applyAlignment="1">
      <alignment horizontal="left"/>
    </xf>
    <xf numFmtId="0" fontId="38" fillId="13" borderId="10" xfId="0" applyFont="1" applyFill="1" applyBorder="1" applyAlignment="1">
      <alignment horizontal="center" vertical="center"/>
    </xf>
    <xf numFmtId="1" fontId="38" fillId="13" borderId="12" xfId="0" applyNumberFormat="1" applyFont="1" applyFill="1" applyBorder="1" applyAlignment="1">
      <alignment horizontal="center" vertical="center"/>
    </xf>
    <xf numFmtId="0" fontId="38" fillId="13" borderId="13" xfId="0" applyFont="1" applyFill="1" applyBorder="1" applyAlignment="1">
      <alignment horizontal="center" vertical="center"/>
    </xf>
    <xf numFmtId="167" fontId="37" fillId="13" borderId="14" xfId="0" applyNumberFormat="1" applyFont="1" applyFill="1" applyBorder="1" applyAlignment="1">
      <alignment horizontal="center" vertical="center"/>
    </xf>
    <xf numFmtId="0" fontId="38" fillId="13" borderId="33" xfId="0" applyFont="1" applyFill="1" applyBorder="1" applyAlignment="1">
      <alignment horizontal="center" vertical="center"/>
    </xf>
    <xf numFmtId="10" fontId="37" fillId="13" borderId="14" xfId="0" applyNumberFormat="1" applyFont="1" applyFill="1" applyBorder="1" applyAlignment="1">
      <alignment horizontal="center" vertical="center"/>
    </xf>
    <xf numFmtId="164" fontId="38" fillId="13" borderId="15" xfId="0" applyNumberFormat="1" applyFont="1" applyFill="1" applyBorder="1" applyAlignment="1">
      <alignment horizontal="center" vertical="center"/>
    </xf>
    <xf numFmtId="9" fontId="38" fillId="13" borderId="12" xfId="0" applyNumberFormat="1" applyFont="1" applyFill="1" applyBorder="1" applyAlignment="1">
      <alignment horizontal="center" vertical="center"/>
    </xf>
    <xf numFmtId="164" fontId="38" fillId="13" borderId="12" xfId="0" applyNumberFormat="1" applyFont="1" applyFill="1" applyBorder="1" applyAlignment="1">
      <alignment horizontal="center" vertical="center"/>
    </xf>
    <xf numFmtId="164" fontId="37" fillId="13" borderId="13" xfId="0" applyNumberFormat="1" applyFont="1" applyFill="1" applyBorder="1" applyAlignment="1">
      <alignment horizontal="center" vertical="center"/>
    </xf>
    <xf numFmtId="164" fontId="38" fillId="13" borderId="14" xfId="0" applyNumberFormat="1" applyFont="1" applyFill="1" applyBorder="1" applyAlignment="1">
      <alignment horizontal="center" vertical="center"/>
    </xf>
    <xf numFmtId="164" fontId="37" fillId="13" borderId="14" xfId="0" applyNumberFormat="1" applyFont="1" applyFill="1" applyBorder="1" applyAlignment="1">
      <alignment/>
    </xf>
    <xf numFmtId="164" fontId="37" fillId="13" borderId="34" xfId="0" applyNumberFormat="1" applyFont="1" applyFill="1" applyBorder="1" applyAlignment="1">
      <alignment/>
    </xf>
    <xf numFmtId="166" fontId="37" fillId="13" borderId="12" xfId="0" applyNumberFormat="1" applyFont="1" applyFill="1" applyBorder="1" applyAlignment="1">
      <alignment horizontal="left"/>
    </xf>
    <xf numFmtId="166" fontId="37" fillId="13" borderId="13" xfId="0" applyNumberFormat="1" applyFont="1" applyFill="1" applyBorder="1" applyAlignment="1">
      <alignment horizontal="left"/>
    </xf>
    <xf numFmtId="165" fontId="37" fillId="13" borderId="14" xfId="0" applyNumberFormat="1" applyFont="1" applyFill="1" applyBorder="1" applyAlignment="1">
      <alignment horizontal="left"/>
    </xf>
    <xf numFmtId="0" fontId="39" fillId="35" borderId="35" xfId="0" applyFont="1" applyFill="1" applyBorder="1" applyAlignment="1">
      <alignment horizontal="center" vertical="center"/>
    </xf>
    <xf numFmtId="1" fontId="39" fillId="35" borderId="35" xfId="0" applyNumberFormat="1" applyFont="1" applyFill="1" applyBorder="1" applyAlignment="1">
      <alignment horizontal="center" vertical="center"/>
    </xf>
    <xf numFmtId="0" fontId="39" fillId="35" borderId="36" xfId="0" applyFont="1" applyFill="1" applyBorder="1" applyAlignment="1">
      <alignment horizontal="center" vertical="center"/>
    </xf>
    <xf numFmtId="167" fontId="39" fillId="35" borderId="37" xfId="0" applyNumberFormat="1" applyFont="1" applyFill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/>
    </xf>
    <xf numFmtId="10" fontId="39" fillId="35" borderId="39" xfId="0" applyNumberFormat="1" applyFont="1" applyFill="1" applyBorder="1" applyAlignment="1">
      <alignment horizontal="center" vertical="center"/>
    </xf>
    <xf numFmtId="164" fontId="39" fillId="35" borderId="40" xfId="0" applyNumberFormat="1" applyFont="1" applyFill="1" applyBorder="1" applyAlignment="1">
      <alignment horizontal="center" vertical="center"/>
    </xf>
    <xf numFmtId="9" fontId="39" fillId="35" borderId="35" xfId="0" applyNumberFormat="1" applyFont="1" applyFill="1" applyBorder="1" applyAlignment="1">
      <alignment horizontal="center" vertical="center"/>
    </xf>
    <xf numFmtId="164" fontId="39" fillId="35" borderId="35" xfId="0" applyNumberFormat="1" applyFont="1" applyFill="1" applyBorder="1" applyAlignment="1">
      <alignment horizontal="center" vertical="center"/>
    </xf>
    <xf numFmtId="164" fontId="39" fillId="35" borderId="36" xfId="0" applyNumberFormat="1" applyFont="1" applyFill="1" applyBorder="1" applyAlignment="1">
      <alignment horizontal="center" vertical="center"/>
    </xf>
    <xf numFmtId="164" fontId="39" fillId="35" borderId="39" xfId="0" applyNumberFormat="1" applyFont="1" applyFill="1" applyBorder="1" applyAlignment="1">
      <alignment horizontal="center" vertical="center"/>
    </xf>
    <xf numFmtId="164" fontId="39" fillId="35" borderId="37" xfId="0" applyNumberFormat="1" applyFont="1" applyFill="1" applyBorder="1" applyAlignment="1">
      <alignment/>
    </xf>
    <xf numFmtId="164" fontId="37" fillId="35" borderId="41" xfId="0" applyNumberFormat="1" applyFont="1" applyFill="1" applyBorder="1" applyAlignment="1">
      <alignment/>
    </xf>
    <xf numFmtId="166" fontId="39" fillId="35" borderId="11" xfId="0" applyNumberFormat="1" applyFont="1" applyFill="1" applyBorder="1" applyAlignment="1">
      <alignment horizontal="left"/>
    </xf>
    <xf numFmtId="166" fontId="39" fillId="35" borderId="18" xfId="0" applyNumberFormat="1" applyFont="1" applyFill="1" applyBorder="1" applyAlignment="1">
      <alignment horizontal="left"/>
    </xf>
    <xf numFmtId="165" fontId="37" fillId="35" borderId="37" xfId="0" applyNumberFormat="1" applyFont="1" applyFill="1" applyBorder="1" applyAlignment="1">
      <alignment horizontal="left"/>
    </xf>
    <xf numFmtId="0" fontId="39" fillId="35" borderId="11" xfId="0" applyFont="1" applyFill="1" applyBorder="1" applyAlignment="1">
      <alignment horizontal="center" vertical="center"/>
    </xf>
    <xf numFmtId="1" fontId="39" fillId="35" borderId="11" xfId="0" applyNumberFormat="1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/>
    </xf>
    <xf numFmtId="164" fontId="39" fillId="35" borderId="43" xfId="0" applyNumberFormat="1" applyFont="1" applyFill="1" applyBorder="1" applyAlignment="1">
      <alignment horizontal="center" vertical="center"/>
    </xf>
    <xf numFmtId="9" fontId="39" fillId="35" borderId="11" xfId="0" applyNumberFormat="1" applyFont="1" applyFill="1" applyBorder="1" applyAlignment="1">
      <alignment horizontal="center" vertical="center"/>
    </xf>
    <xf numFmtId="164" fontId="39" fillId="35" borderId="11" xfId="0" applyNumberFormat="1" applyFont="1" applyFill="1" applyBorder="1" applyAlignment="1">
      <alignment horizontal="center" vertical="center"/>
    </xf>
    <xf numFmtId="164" fontId="39" fillId="35" borderId="18" xfId="0" applyNumberFormat="1" applyFont="1" applyFill="1" applyBorder="1" applyAlignment="1">
      <alignment horizontal="center" vertical="center"/>
    </xf>
    <xf numFmtId="164" fontId="39" fillId="35" borderId="37" xfId="0" applyNumberFormat="1" applyFont="1" applyFill="1" applyBorder="1" applyAlignment="1">
      <alignment horizontal="center" vertical="center"/>
    </xf>
    <xf numFmtId="10" fontId="39" fillId="35" borderId="11" xfId="0" applyNumberFormat="1" applyFont="1" applyFill="1" applyBorder="1" applyAlignment="1">
      <alignment horizontal="center" vertical="center"/>
    </xf>
    <xf numFmtId="0" fontId="39" fillId="35" borderId="44" xfId="0" applyFont="1" applyFill="1" applyBorder="1" applyAlignment="1">
      <alignment horizontal="center" vertical="center"/>
    </xf>
    <xf numFmtId="3" fontId="39" fillId="35" borderId="44" xfId="0" applyNumberFormat="1" applyFont="1" applyFill="1" applyBorder="1" applyAlignment="1">
      <alignment horizontal="center" vertical="center"/>
    </xf>
    <xf numFmtId="0" fontId="39" fillId="35" borderId="45" xfId="0" applyFont="1" applyFill="1" applyBorder="1" applyAlignment="1">
      <alignment horizontal="center" vertical="center"/>
    </xf>
    <xf numFmtId="167" fontId="39" fillId="35" borderId="46" xfId="0" applyNumberFormat="1" applyFont="1" applyFill="1" applyBorder="1" applyAlignment="1">
      <alignment horizontal="center" vertical="center"/>
    </xf>
    <xf numFmtId="0" fontId="39" fillId="35" borderId="47" xfId="0" applyFont="1" applyFill="1" applyBorder="1" applyAlignment="1">
      <alignment horizontal="center" vertical="center"/>
    </xf>
    <xf numFmtId="10" fontId="39" fillId="35" borderId="48" xfId="0" applyNumberFormat="1" applyFont="1" applyFill="1" applyBorder="1" applyAlignment="1">
      <alignment horizontal="center" vertical="center"/>
    </xf>
    <xf numFmtId="9" fontId="39" fillId="35" borderId="44" xfId="0" applyNumberFormat="1" applyFont="1" applyFill="1" applyBorder="1" applyAlignment="1">
      <alignment horizontal="center" vertical="center"/>
    </xf>
    <xf numFmtId="164" fontId="39" fillId="35" borderId="44" xfId="0" applyNumberFormat="1" applyFont="1" applyFill="1" applyBorder="1" applyAlignment="1">
      <alignment horizontal="center" vertical="center"/>
    </xf>
    <xf numFmtId="164" fontId="39" fillId="35" borderId="45" xfId="0" applyNumberFormat="1" applyFont="1" applyFill="1" applyBorder="1" applyAlignment="1">
      <alignment horizontal="center" vertical="center"/>
    </xf>
    <xf numFmtId="164" fontId="39" fillId="35" borderId="46" xfId="0" applyNumberFormat="1" applyFont="1" applyFill="1" applyBorder="1" applyAlignment="1">
      <alignment horizontal="center" vertical="center"/>
    </xf>
    <xf numFmtId="164" fontId="39" fillId="35" borderId="46" xfId="0" applyNumberFormat="1" applyFont="1" applyFill="1" applyBorder="1" applyAlignment="1">
      <alignment/>
    </xf>
    <xf numFmtId="164" fontId="37" fillId="35" borderId="49" xfId="0" applyNumberFormat="1" applyFont="1" applyFill="1" applyBorder="1" applyAlignment="1">
      <alignment/>
    </xf>
    <xf numFmtId="166" fontId="39" fillId="35" borderId="44" xfId="0" applyNumberFormat="1" applyFont="1" applyFill="1" applyBorder="1" applyAlignment="1">
      <alignment horizontal="left"/>
    </xf>
    <xf numFmtId="166" fontId="39" fillId="35" borderId="45" xfId="0" applyNumberFormat="1" applyFont="1" applyFill="1" applyBorder="1" applyAlignment="1">
      <alignment horizontal="left"/>
    </xf>
    <xf numFmtId="165" fontId="37" fillId="35" borderId="46" xfId="0" applyNumberFormat="1" applyFont="1" applyFill="1" applyBorder="1" applyAlignment="1">
      <alignment horizontal="left"/>
    </xf>
    <xf numFmtId="1" fontId="39" fillId="35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3.57421875" style="0" bestFit="1" customWidth="1"/>
    <col min="2" max="2" width="13.7109375" style="0" bestFit="1" customWidth="1"/>
    <col min="3" max="3" width="9.8515625" style="0" bestFit="1" customWidth="1"/>
    <col min="4" max="4" width="14.28125" style="40" customWidth="1"/>
    <col min="5" max="5" width="9.28125" style="0" bestFit="1" customWidth="1"/>
    <col min="6" max="6" width="14.57421875" style="0" customWidth="1"/>
    <col min="7" max="7" width="17.00390625" style="0" bestFit="1" customWidth="1"/>
    <col min="8" max="8" width="12.28125" style="0" bestFit="1" customWidth="1"/>
    <col min="9" max="9" width="6.140625" style="0" bestFit="1" customWidth="1"/>
    <col min="10" max="11" width="15.57421875" style="0" bestFit="1" customWidth="1"/>
    <col min="12" max="14" width="14.140625" style="0" bestFit="1" customWidth="1"/>
    <col min="15" max="15" width="19.7109375" style="0" bestFit="1" customWidth="1"/>
    <col min="16" max="16" width="17.7109375" style="0" bestFit="1" customWidth="1"/>
    <col min="17" max="17" width="22.57421875" style="0" customWidth="1"/>
  </cols>
  <sheetData>
    <row r="1" spans="1:17" s="1" customFormat="1" ht="19.5" thickBot="1">
      <c r="A1" s="2" t="s">
        <v>4</v>
      </c>
      <c r="B1" s="4" t="s">
        <v>15</v>
      </c>
      <c r="C1" s="4" t="s">
        <v>5</v>
      </c>
      <c r="D1" s="37" t="s">
        <v>6</v>
      </c>
      <c r="E1" s="5" t="s">
        <v>7</v>
      </c>
      <c r="F1" s="6" t="s">
        <v>6</v>
      </c>
      <c r="G1" s="7" t="s">
        <v>9</v>
      </c>
      <c r="H1" s="8" t="s">
        <v>18</v>
      </c>
      <c r="I1" s="8" t="s">
        <v>8</v>
      </c>
      <c r="J1" s="8" t="s">
        <v>17</v>
      </c>
      <c r="K1" s="9" t="s">
        <v>16</v>
      </c>
      <c r="L1" s="10" t="s">
        <v>10</v>
      </c>
      <c r="M1" s="11" t="s">
        <v>22</v>
      </c>
      <c r="N1" s="12" t="s">
        <v>23</v>
      </c>
      <c r="O1" s="3" t="s">
        <v>26</v>
      </c>
      <c r="P1" s="13" t="s">
        <v>24</v>
      </c>
      <c r="Q1" s="14" t="s">
        <v>25</v>
      </c>
    </row>
    <row r="2" spans="1:17" ht="18.75">
      <c r="A2" s="65" t="s">
        <v>0</v>
      </c>
      <c r="B2" s="66">
        <v>3900000</v>
      </c>
      <c r="C2" s="67">
        <v>1042</v>
      </c>
      <c r="D2" s="68">
        <f>(100*C2/((B2*70/100)/4))/100</f>
        <v>0.0015267399267399268</v>
      </c>
      <c r="E2" s="69">
        <v>244</v>
      </c>
      <c r="F2" s="70">
        <f>(100*E2/((B2*70/100)/4))/100</f>
        <v>0.00035750915750915757</v>
      </c>
      <c r="G2" s="71">
        <v>100000</v>
      </c>
      <c r="H2" s="72">
        <v>0.11</v>
      </c>
      <c r="I2" s="72">
        <v>0.25</v>
      </c>
      <c r="J2" s="73">
        <f>G2/100%*(H2+I2)</f>
        <v>36000</v>
      </c>
      <c r="K2" s="74">
        <f>G2-J2</f>
        <v>64000</v>
      </c>
      <c r="L2" s="75">
        <f>K2/12</f>
        <v>5333.333333333333</v>
      </c>
      <c r="M2" s="76">
        <v>1200</v>
      </c>
      <c r="N2" s="77">
        <f>L2-M2</f>
        <v>4133.333333333333</v>
      </c>
      <c r="O2" s="78">
        <v>1000</v>
      </c>
      <c r="P2" s="79">
        <f>O2*100</f>
        <v>100000</v>
      </c>
      <c r="Q2" s="80">
        <f>P2*32</f>
        <v>3200000</v>
      </c>
    </row>
    <row r="3" spans="1:17" ht="18.75">
      <c r="A3" s="81" t="s">
        <v>1</v>
      </c>
      <c r="B3" s="82">
        <v>633000</v>
      </c>
      <c r="C3" s="83">
        <v>2396</v>
      </c>
      <c r="D3" s="68">
        <f aca="true" t="shared" si="0" ref="D3:D10">(100*C3/((B3*70/100)/4))/100</f>
        <v>0.021629429022793953</v>
      </c>
      <c r="E3" s="84">
        <v>501</v>
      </c>
      <c r="F3" s="70">
        <f aca="true" t="shared" si="1" ref="F3:F10">(100*E3/((B3*70/100)/4))/100</f>
        <v>0.0045226811103588355</v>
      </c>
      <c r="G3" s="85">
        <v>100000</v>
      </c>
      <c r="H3" s="86">
        <v>0</v>
      </c>
      <c r="I3" s="86">
        <v>0.25</v>
      </c>
      <c r="J3" s="87">
        <f>G3/100%*(H3+I3)</f>
        <v>25000</v>
      </c>
      <c r="K3" s="88">
        <f aca="true" t="shared" si="2" ref="K3:K10">G3-J3</f>
        <v>75000</v>
      </c>
      <c r="L3" s="89">
        <f aca="true" t="shared" si="3" ref="L3:L10">K3/12</f>
        <v>6250</v>
      </c>
      <c r="M3" s="76">
        <v>1500</v>
      </c>
      <c r="N3" s="77">
        <f aca="true" t="shared" si="4" ref="N3:N10">L3-M3</f>
        <v>4750</v>
      </c>
      <c r="O3" s="78">
        <v>2000</v>
      </c>
      <c r="P3" s="79">
        <f aca="true" t="shared" si="5" ref="P3:P10">O3*100</f>
        <v>200000</v>
      </c>
      <c r="Q3" s="80">
        <f aca="true" t="shared" si="6" ref="Q3:Q10">P3*32</f>
        <v>6400000</v>
      </c>
    </row>
    <row r="4" spans="1:17" ht="18.75">
      <c r="A4" s="81" t="s">
        <v>2</v>
      </c>
      <c r="B4" s="82">
        <v>38000000</v>
      </c>
      <c r="C4" s="83">
        <v>10874</v>
      </c>
      <c r="D4" s="68">
        <f t="shared" si="0"/>
        <v>0.001635187969924812</v>
      </c>
      <c r="E4" s="84">
        <v>3787</v>
      </c>
      <c r="F4" s="70">
        <f t="shared" si="1"/>
        <v>0.0005694736842105263</v>
      </c>
      <c r="G4" s="85">
        <v>100000</v>
      </c>
      <c r="H4" s="90">
        <v>0.123</v>
      </c>
      <c r="I4" s="86">
        <v>0.25</v>
      </c>
      <c r="J4" s="87">
        <f aca="true" t="shared" si="7" ref="J4:J10">G4/100%*(H4+I4)</f>
        <v>37300</v>
      </c>
      <c r="K4" s="88">
        <f t="shared" si="2"/>
        <v>62700</v>
      </c>
      <c r="L4" s="89">
        <f t="shared" si="3"/>
        <v>5225</v>
      </c>
      <c r="M4" s="76">
        <v>2000</v>
      </c>
      <c r="N4" s="77">
        <f t="shared" si="4"/>
        <v>3225</v>
      </c>
      <c r="O4" s="78">
        <v>8000</v>
      </c>
      <c r="P4" s="79">
        <f t="shared" si="5"/>
        <v>800000</v>
      </c>
      <c r="Q4" s="80">
        <f t="shared" si="6"/>
        <v>25600000</v>
      </c>
    </row>
    <row r="5" spans="1:17" ht="18.75">
      <c r="A5" s="81" t="s">
        <v>3</v>
      </c>
      <c r="B5" s="82">
        <v>19320000</v>
      </c>
      <c r="C5" s="83">
        <v>3265</v>
      </c>
      <c r="D5" s="68">
        <f t="shared" si="0"/>
        <v>0.0009656906240757173</v>
      </c>
      <c r="E5" s="84">
        <v>311</v>
      </c>
      <c r="F5" s="70">
        <f t="shared" si="1"/>
        <v>9.19846199349305E-05</v>
      </c>
      <c r="G5" s="85">
        <v>100000</v>
      </c>
      <c r="H5" s="86">
        <v>0</v>
      </c>
      <c r="I5" s="86">
        <v>0.25</v>
      </c>
      <c r="J5" s="87">
        <f t="shared" si="7"/>
        <v>25000</v>
      </c>
      <c r="K5" s="88">
        <f t="shared" si="2"/>
        <v>75000</v>
      </c>
      <c r="L5" s="89">
        <f t="shared" si="3"/>
        <v>6250</v>
      </c>
      <c r="M5" s="76">
        <v>1000</v>
      </c>
      <c r="N5" s="77">
        <f t="shared" si="4"/>
        <v>5250</v>
      </c>
      <c r="O5" s="78">
        <v>800</v>
      </c>
      <c r="P5" s="79">
        <f t="shared" si="5"/>
        <v>80000</v>
      </c>
      <c r="Q5" s="80">
        <f t="shared" si="6"/>
        <v>2560000</v>
      </c>
    </row>
    <row r="6" spans="1:17" ht="18.75">
      <c r="A6" s="91" t="s">
        <v>27</v>
      </c>
      <c r="B6" s="106">
        <v>12742886</v>
      </c>
      <c r="C6" s="93">
        <v>9945</v>
      </c>
      <c r="D6" s="94">
        <f t="shared" si="0"/>
        <v>0.004459631156440655</v>
      </c>
      <c r="E6" s="95">
        <v>1429</v>
      </c>
      <c r="F6" s="96">
        <f t="shared" si="1"/>
        <v>0.0006408057237359172</v>
      </c>
      <c r="G6" s="85">
        <v>100000</v>
      </c>
      <c r="H6" s="97">
        <v>0.0307</v>
      </c>
      <c r="I6" s="97">
        <v>0.25</v>
      </c>
      <c r="J6" s="98">
        <f t="shared" si="7"/>
        <v>28070</v>
      </c>
      <c r="K6" s="99">
        <f t="shared" si="2"/>
        <v>71930</v>
      </c>
      <c r="L6" s="100">
        <f t="shared" si="3"/>
        <v>5994.166666666667</v>
      </c>
      <c r="M6" s="101"/>
      <c r="N6" s="102"/>
      <c r="O6" s="103"/>
      <c r="P6" s="104"/>
      <c r="Q6" s="105"/>
    </row>
    <row r="7" spans="1:17" ht="19.5" thickBot="1">
      <c r="A7" s="91" t="s">
        <v>11</v>
      </c>
      <c r="B7" s="92">
        <v>8245000</v>
      </c>
      <c r="C7" s="93">
        <v>5454</v>
      </c>
      <c r="D7" s="94">
        <f t="shared" si="0"/>
        <v>0.0037799532184007623</v>
      </c>
      <c r="E7" s="95">
        <v>623</v>
      </c>
      <c r="F7" s="96">
        <f t="shared" si="1"/>
        <v>0.00043177683444511824</v>
      </c>
      <c r="G7" s="85">
        <v>100000</v>
      </c>
      <c r="H7" s="97">
        <v>0.0882</v>
      </c>
      <c r="I7" s="97">
        <v>0.25</v>
      </c>
      <c r="J7" s="98">
        <f t="shared" si="7"/>
        <v>33820</v>
      </c>
      <c r="K7" s="99">
        <f t="shared" si="2"/>
        <v>66180</v>
      </c>
      <c r="L7" s="100">
        <f t="shared" si="3"/>
        <v>5515</v>
      </c>
      <c r="M7" s="101">
        <v>2000</v>
      </c>
      <c r="N7" s="102">
        <f t="shared" si="4"/>
        <v>3515</v>
      </c>
      <c r="O7" s="103">
        <v>12000</v>
      </c>
      <c r="P7" s="104">
        <f t="shared" si="5"/>
        <v>1200000</v>
      </c>
      <c r="Q7" s="105">
        <f t="shared" si="6"/>
        <v>38400000</v>
      </c>
    </row>
    <row r="8" spans="1:17" ht="18.75">
      <c r="A8" s="15" t="s">
        <v>12</v>
      </c>
      <c r="B8" s="16">
        <v>12000000</v>
      </c>
      <c r="C8" s="17">
        <v>155</v>
      </c>
      <c r="D8" s="38">
        <f t="shared" si="0"/>
        <v>7.380952380952382E-05</v>
      </c>
      <c r="E8" s="19">
        <v>130</v>
      </c>
      <c r="F8" s="18">
        <f t="shared" si="1"/>
        <v>6.19047619047619E-05</v>
      </c>
      <c r="G8" s="20">
        <v>60000</v>
      </c>
      <c r="H8" s="21">
        <v>0</v>
      </c>
      <c r="I8" s="21">
        <v>0.13</v>
      </c>
      <c r="J8" s="22">
        <f t="shared" si="7"/>
        <v>7800</v>
      </c>
      <c r="K8" s="41">
        <f t="shared" si="2"/>
        <v>52200</v>
      </c>
      <c r="L8" s="23">
        <f t="shared" si="3"/>
        <v>4350</v>
      </c>
      <c r="M8" s="42">
        <v>1300</v>
      </c>
      <c r="N8" s="24">
        <f t="shared" si="4"/>
        <v>3050</v>
      </c>
      <c r="O8" s="43">
        <v>5700</v>
      </c>
      <c r="P8" s="44">
        <f t="shared" si="5"/>
        <v>570000</v>
      </c>
      <c r="Q8" s="25">
        <f t="shared" si="6"/>
        <v>18240000</v>
      </c>
    </row>
    <row r="9" spans="1:17" ht="19.5" thickBot="1">
      <c r="A9" s="26" t="s">
        <v>13</v>
      </c>
      <c r="B9" s="27">
        <v>4800000</v>
      </c>
      <c r="C9" s="28">
        <v>31</v>
      </c>
      <c r="D9" s="39">
        <f t="shared" si="0"/>
        <v>3.690476190476191E-05</v>
      </c>
      <c r="E9" s="29">
        <v>59</v>
      </c>
      <c r="F9" s="45">
        <f t="shared" si="1"/>
        <v>7.023809523809524E-05</v>
      </c>
      <c r="G9" s="30">
        <v>36000</v>
      </c>
      <c r="H9" s="31">
        <v>0</v>
      </c>
      <c r="I9" s="31">
        <v>0.13</v>
      </c>
      <c r="J9" s="32">
        <f t="shared" si="7"/>
        <v>4680</v>
      </c>
      <c r="K9" s="33">
        <f t="shared" si="2"/>
        <v>31320</v>
      </c>
      <c r="L9" s="34">
        <f t="shared" si="3"/>
        <v>2610</v>
      </c>
      <c r="M9" s="46">
        <v>900</v>
      </c>
      <c r="N9" s="35">
        <f t="shared" si="4"/>
        <v>1710</v>
      </c>
      <c r="O9" s="47">
        <v>2300</v>
      </c>
      <c r="P9" s="48">
        <f t="shared" si="5"/>
        <v>230000</v>
      </c>
      <c r="Q9" s="36">
        <f t="shared" si="6"/>
        <v>7360000</v>
      </c>
    </row>
    <row r="10" spans="1:17" ht="19.5" thickBot="1">
      <c r="A10" s="49" t="s">
        <v>14</v>
      </c>
      <c r="B10" s="50">
        <v>31489500</v>
      </c>
      <c r="C10" s="51">
        <v>259630</v>
      </c>
      <c r="D10" s="52">
        <f t="shared" si="0"/>
        <v>0.047114117404214104</v>
      </c>
      <c r="E10" s="53">
        <v>11797</v>
      </c>
      <c r="F10" s="54">
        <f t="shared" si="1"/>
        <v>0.0021407589377865186</v>
      </c>
      <c r="G10" s="55">
        <v>100000</v>
      </c>
      <c r="H10" s="56">
        <v>0.07</v>
      </c>
      <c r="I10" s="56">
        <v>0.25</v>
      </c>
      <c r="J10" s="57">
        <f t="shared" si="7"/>
        <v>32000</v>
      </c>
      <c r="K10" s="58">
        <f t="shared" si="2"/>
        <v>68000</v>
      </c>
      <c r="L10" s="59">
        <f t="shared" si="3"/>
        <v>5666.666666666667</v>
      </c>
      <c r="M10" s="60">
        <v>1200</v>
      </c>
      <c r="N10" s="61">
        <f t="shared" si="4"/>
        <v>4466.666666666667</v>
      </c>
      <c r="O10" s="62">
        <v>1500</v>
      </c>
      <c r="P10" s="63">
        <f t="shared" si="5"/>
        <v>150000</v>
      </c>
      <c r="Q10" s="64">
        <f t="shared" si="6"/>
        <v>4800000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</sheetData>
  <sheetProtection/>
  <conditionalFormatting sqref="F2:F10">
    <cfRule type="colorScale" priority="4" dxfId="0">
      <colorScale>
        <cfvo type="percent" val="0"/>
        <cfvo type="percentile" val="50"/>
        <cfvo type="percent" val="100"/>
        <color rgb="FFD6362A"/>
        <color rgb="FFFFEB84"/>
        <color rgb="FF00B050"/>
      </colorScale>
    </cfRule>
  </conditionalFormatting>
  <conditionalFormatting sqref="D2:D10">
    <cfRule type="colorScale" priority="3" dxfId="0">
      <colorScale>
        <cfvo type="percent" val="0"/>
        <cfvo type="percentile" val="50"/>
        <cfvo type="percent" val="100"/>
        <color rgb="FFF8696B"/>
        <color rgb="FFFFEB84"/>
        <color rgb="FF63BE7B"/>
      </colorScale>
    </cfRule>
  </conditionalFormatting>
  <conditionalFormatting sqref="L2:L10">
    <cfRule type="colorScale" priority="2" dxfId="0">
      <colorScale>
        <cfvo type="num" val="3000"/>
        <cfvo type="percentile" val="50"/>
        <cfvo type="num" val="7000"/>
        <color rgb="FFF8696B"/>
        <color rgb="FFFFEB84"/>
        <color rgb="FF63BE7B"/>
      </colorScale>
    </cfRule>
  </conditionalFormatting>
  <conditionalFormatting sqref="N2:N10">
    <cfRule type="colorScale" priority="1" dxfId="0">
      <colorScale>
        <cfvo type="num" val="2000"/>
        <cfvo type="percentile" val="50"/>
        <cfvo type="num" val="500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dim</cp:lastModifiedBy>
  <dcterms:created xsi:type="dcterms:W3CDTF">2013-05-17T08:31:46Z</dcterms:created>
  <dcterms:modified xsi:type="dcterms:W3CDTF">2013-05-31T07:43:03Z</dcterms:modified>
  <cp:category/>
  <cp:version/>
  <cp:contentType/>
  <cp:contentStatus/>
</cp:coreProperties>
</file>