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70" windowWidth="19230" windowHeight="6030" activeTab="0"/>
  </bookViews>
  <sheets>
    <sheet name="Stat" sheetId="1" r:id="rId1"/>
  </sheets>
  <definedNames>
    <definedName name="bodycontent" localSheetId="0">'Stat'!#REF!</definedName>
  </definedNames>
  <calcPr fullCalcOnLoad="1"/>
</workbook>
</file>

<file path=xl/sharedStrings.xml><?xml version="1.0" encoding="utf-8"?>
<sst xmlns="http://schemas.openxmlformats.org/spreadsheetml/2006/main" count="136" uniqueCount="49">
  <si>
    <t>Total</t>
  </si>
  <si>
    <t>Spouses</t>
  </si>
  <si>
    <t>Parents</t>
  </si>
  <si>
    <t>-</t>
  </si>
  <si>
    <t>Belarus</t>
  </si>
  <si>
    <t>Kazakhstan</t>
  </si>
  <si>
    <t>Moldova</t>
  </si>
  <si>
    <t>Poland</t>
  </si>
  <si>
    <t>Russia</t>
  </si>
  <si>
    <t>Ukraine</t>
  </si>
  <si>
    <t>Immediate relatives of U.S. citizens</t>
  </si>
  <si>
    <t>Children</t>
  </si>
  <si>
    <t>Other</t>
  </si>
  <si>
    <t>ИСТОЧНИК:</t>
  </si>
  <si>
    <t>Table 10</t>
  </si>
  <si>
    <t>Family-sponsored preferences</t>
  </si>
  <si>
    <t>Employment-based preferences</t>
  </si>
  <si>
    <t>Refugee and asylee adjustments</t>
  </si>
  <si>
    <t>Сумма для участия в DV лотерее</t>
  </si>
  <si>
    <t>Cancellation of removal</t>
  </si>
  <si>
    <t>Diversity programs</t>
  </si>
  <si>
    <t>Допустимый остаток на:</t>
  </si>
  <si>
    <t>Country of birth</t>
  </si>
  <si>
    <t>Сумма за последние 5 лет</t>
  </si>
  <si>
    <t>FY2009</t>
  </si>
  <si>
    <t>FY2008</t>
  </si>
  <si>
    <t>FY2007</t>
  </si>
  <si>
    <t>FY2006</t>
  </si>
  <si>
    <t>FY2005</t>
  </si>
  <si>
    <t>FY2004</t>
  </si>
  <si>
    <t>FY2003</t>
  </si>
  <si>
    <t>FY2002</t>
  </si>
  <si>
    <t>FY2001</t>
  </si>
  <si>
    <t>FY2000</t>
  </si>
  <si>
    <t>FY1999</t>
  </si>
  <si>
    <t>FY1998</t>
  </si>
  <si>
    <t>FY1997</t>
  </si>
  <si>
    <t>Persons Obtaining Legal Permanent Resident Status by Broad Class of Admission and Region and Country of Birth: Fiscal Year 2009</t>
  </si>
  <si>
    <t>FY2010 (для DV-2013)</t>
  </si>
  <si>
    <t>FY2009 (для DV-2012)</t>
  </si>
  <si>
    <t>FY2008 (для DV-2011)</t>
  </si>
  <si>
    <t>FY2007 (для DV-2010)</t>
  </si>
  <si>
    <t>FY2006 (для DV-2009)</t>
  </si>
  <si>
    <t>FY2005 (для DV-2008)</t>
  </si>
  <si>
    <t>FY2010</t>
  </si>
  <si>
    <t>FY2011 (для DV-2014)</t>
  </si>
  <si>
    <t>Допустимый остаток на FY2011+FY2012  (для DV-2015)</t>
  </si>
  <si>
    <t>http://www.dhs.gov/xlibrary/assets/statistics/yearbook/2010/table10d.xls</t>
  </si>
  <si>
    <t>Uzbekistan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</si>
</sst>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_(* #,##0_);_(* \(#,##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0"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10"/>
      <color indexed="12"/>
      <name val="Arial"/>
      <family val="2"/>
    </font>
    <font>
      <b/>
      <i/>
      <sz val="10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i/>
      <sz val="10"/>
      <name val="Arial"/>
      <family val="2"/>
    </font>
    <font>
      <b/>
      <u val="single"/>
      <sz val="10"/>
      <color indexed="45"/>
      <name val="Arial"/>
      <family val="2"/>
    </font>
    <font>
      <b/>
      <i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34">
      <alignment/>
      <protection/>
    </xf>
    <xf numFmtId="0" fontId="0" fillId="0" borderId="0" xfId="34" applyFont="1" applyAlignment="1">
      <alignment horizontal="left" indent="2"/>
      <protection/>
    </xf>
    <xf numFmtId="0" fontId="1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0" fontId="11" fillId="0" borderId="0" xfId="0" applyFont="1" applyAlignment="1">
      <alignment/>
    </xf>
    <xf numFmtId="0" fontId="10" fillId="0" borderId="0" xfId="34" applyFont="1" applyAlignment="1">
      <alignment horizontal="left"/>
      <protection/>
    </xf>
    <xf numFmtId="0" fontId="13" fillId="0" borderId="0" xfId="44" applyFont="1" applyAlignment="1" applyProtection="1">
      <alignment/>
      <protection/>
    </xf>
    <xf numFmtId="0" fontId="4" fillId="0" borderId="0" xfId="44" applyAlignment="1" applyProtection="1">
      <alignment/>
      <protection/>
    </xf>
    <xf numFmtId="0" fontId="0" fillId="0" borderId="0" xfId="0" applyAlignment="1">
      <alignment horizontal="center"/>
    </xf>
    <xf numFmtId="0" fontId="0" fillId="0" borderId="10" xfId="34" applyFont="1" applyBorder="1" applyAlignment="1">
      <alignment horizontal="left" indent="2"/>
      <protection/>
    </xf>
    <xf numFmtId="0" fontId="0" fillId="0" borderId="10" xfId="34" applyFont="1" applyBorder="1" applyAlignment="1">
      <alignment horizontal="center"/>
      <protection/>
    </xf>
    <xf numFmtId="0" fontId="6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right"/>
    </xf>
    <xf numFmtId="3" fontId="7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0" fontId="0" fillId="0" borderId="10" xfId="34" applyFont="1" applyBorder="1" applyAlignment="1">
      <alignment horizontal="left"/>
      <protection/>
    </xf>
    <xf numFmtId="3" fontId="3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0" fontId="3" fillId="0" borderId="10" xfId="34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center"/>
    </xf>
    <xf numFmtId="0" fontId="0" fillId="0" borderId="10" xfId="34" applyFont="1" applyBorder="1" applyAlignment="1">
      <alignment horizontal="center"/>
      <protection/>
    </xf>
    <xf numFmtId="3" fontId="0" fillId="0" borderId="10" xfId="34" applyNumberFormat="1" applyBorder="1" applyAlignment="1">
      <alignment horizontal="right"/>
      <protection/>
    </xf>
    <xf numFmtId="0" fontId="0" fillId="0" borderId="10" xfId="34" applyBorder="1" applyAlignment="1">
      <alignment horizontal="right"/>
      <protection/>
    </xf>
    <xf numFmtId="172" fontId="0" fillId="0" borderId="10" xfId="33" applyNumberFormat="1" applyFont="1" applyBorder="1" applyAlignment="1">
      <alignment horizontal="right"/>
    </xf>
    <xf numFmtId="0" fontId="0" fillId="0" borderId="10" xfId="34" applyBorder="1">
      <alignment/>
      <protection/>
    </xf>
    <xf numFmtId="0" fontId="0" fillId="0" borderId="10" xfId="34" applyBorder="1" applyAlignment="1">
      <alignment horizontal="center"/>
      <protection/>
    </xf>
    <xf numFmtId="0" fontId="0" fillId="0" borderId="10" xfId="0" applyBorder="1" applyAlignment="1">
      <alignment horizontal="left"/>
    </xf>
    <xf numFmtId="3" fontId="0" fillId="0" borderId="10" xfId="34" applyNumberFormat="1" applyFont="1" applyBorder="1" applyAlignment="1">
      <alignment horizontal="right"/>
      <protection/>
    </xf>
    <xf numFmtId="0" fontId="0" fillId="0" borderId="10" xfId="34" applyFont="1" applyBorder="1" applyAlignment="1">
      <alignment horizontal="right"/>
      <protection/>
    </xf>
    <xf numFmtId="0" fontId="0" fillId="0" borderId="10" xfId="34" applyFont="1" applyBorder="1">
      <alignment/>
      <protection/>
    </xf>
    <xf numFmtId="3" fontId="0" fillId="0" borderId="10" xfId="34" applyNumberFormat="1" applyFont="1" applyBorder="1">
      <alignment/>
      <protection/>
    </xf>
    <xf numFmtId="0" fontId="0" fillId="0" borderId="10" xfId="34" applyFont="1" applyBorder="1" applyAlignment="1" quotePrefix="1">
      <alignment horizontal="right"/>
      <protection/>
    </xf>
    <xf numFmtId="3" fontId="0" fillId="0" borderId="10" xfId="0" applyNumberFormat="1" applyBorder="1" applyAlignment="1">
      <alignment/>
    </xf>
    <xf numFmtId="0" fontId="0" fillId="0" borderId="11" xfId="34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" fillId="0" borderId="12" xfId="34" applyFont="1" applyFill="1" applyBorder="1" applyAlignment="1">
      <alignment horizontal="center"/>
      <protection/>
    </xf>
    <xf numFmtId="3" fontId="2" fillId="0" borderId="13" xfId="34" applyNumberFormat="1" applyFont="1" applyFill="1" applyBorder="1" applyAlignment="1">
      <alignment horizontal="center"/>
      <protection/>
    </xf>
    <xf numFmtId="3" fontId="3" fillId="0" borderId="13" xfId="34" applyNumberFormat="1" applyFont="1" applyFill="1" applyBorder="1" applyAlignment="1">
      <alignment horizontal="center"/>
      <protection/>
    </xf>
    <xf numFmtId="0" fontId="1" fillId="0" borderId="13" xfId="34" applyFont="1" applyFill="1" applyBorder="1" applyAlignment="1">
      <alignment horizontal="center"/>
      <protection/>
    </xf>
    <xf numFmtId="0" fontId="0" fillId="0" borderId="13" xfId="34" applyFont="1" applyFill="1" applyBorder="1" applyAlignment="1">
      <alignment horizontal="center"/>
      <protection/>
    </xf>
    <xf numFmtId="3" fontId="3" fillId="0" borderId="13" xfId="34" applyNumberFormat="1" applyFont="1" applyFill="1" applyBorder="1" applyAlignment="1">
      <alignment horizontal="center"/>
      <protection/>
    </xf>
    <xf numFmtId="3" fontId="2" fillId="0" borderId="13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0" fontId="2" fillId="0" borderId="13" xfId="34" applyFont="1" applyFill="1" applyBorder="1" applyAlignment="1">
      <alignment horizontal="center"/>
      <protection/>
    </xf>
    <xf numFmtId="0" fontId="2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34" applyFont="1" applyBorder="1" applyAlignment="1">
      <alignment horizontal="center"/>
      <protection/>
    </xf>
    <xf numFmtId="3" fontId="0" fillId="0" borderId="15" xfId="0" applyNumberFormat="1" applyBorder="1" applyAlignment="1">
      <alignment horizontal="right"/>
    </xf>
    <xf numFmtId="0" fontId="0" fillId="0" borderId="15" xfId="34" applyFont="1" applyBorder="1" applyAlignment="1">
      <alignment horizontal="center"/>
      <protection/>
    </xf>
    <xf numFmtId="0" fontId="0" fillId="0" borderId="15" xfId="0" applyBorder="1" applyAlignment="1">
      <alignment horizontal="right"/>
    </xf>
    <xf numFmtId="0" fontId="0" fillId="0" borderId="15" xfId="34" applyBorder="1" applyAlignment="1">
      <alignment horizontal="right"/>
      <protection/>
    </xf>
    <xf numFmtId="3" fontId="0" fillId="0" borderId="15" xfId="34" applyNumberFormat="1" applyBorder="1" applyAlignment="1">
      <alignment horizontal="right"/>
      <protection/>
    </xf>
    <xf numFmtId="0" fontId="0" fillId="0" borderId="15" xfId="0" applyBorder="1" applyAlignment="1">
      <alignment/>
    </xf>
    <xf numFmtId="0" fontId="0" fillId="0" borderId="15" xfId="34" applyFont="1" applyBorder="1" applyAlignment="1">
      <alignment horizontal="right"/>
      <protection/>
    </xf>
    <xf numFmtId="3" fontId="0" fillId="0" borderId="15" xfId="34" applyNumberFormat="1" applyFont="1" applyBorder="1" applyAlignment="1">
      <alignment horizontal="right"/>
      <protection/>
    </xf>
    <xf numFmtId="0" fontId="0" fillId="0" borderId="15" xfId="34" applyFont="1" applyBorder="1">
      <alignment/>
      <protection/>
    </xf>
    <xf numFmtId="3" fontId="14" fillId="0" borderId="10" xfId="0" applyNumberFormat="1" applyFont="1" applyBorder="1" applyAlignment="1">
      <alignment horizontal="center"/>
    </xf>
    <xf numFmtId="0" fontId="0" fillId="0" borderId="11" xfId="34" applyFont="1" applyBorder="1" applyAlignment="1">
      <alignment horizontal="left" indent="2"/>
      <protection/>
    </xf>
    <xf numFmtId="3" fontId="0" fillId="0" borderId="10" xfId="0" applyNumberFormat="1" applyBorder="1" applyAlignment="1">
      <alignment/>
    </xf>
    <xf numFmtId="0" fontId="0" fillId="0" borderId="10" xfId="34" applyFont="1" applyBorder="1" applyAlignment="1">
      <alignment/>
      <protection/>
    </xf>
    <xf numFmtId="0" fontId="0" fillId="0" borderId="15" xfId="34" applyFont="1" applyBorder="1" applyAlignment="1">
      <alignment/>
      <protection/>
    </xf>
    <xf numFmtId="3" fontId="2" fillId="0" borderId="12" xfId="34" applyNumberFormat="1" applyFont="1" applyFill="1" applyBorder="1" applyAlignment="1">
      <alignment horizontal="center"/>
      <protection/>
    </xf>
    <xf numFmtId="3" fontId="3" fillId="0" borderId="12" xfId="34" applyNumberFormat="1" applyFont="1" applyFill="1" applyBorder="1" applyAlignment="1">
      <alignment horizontal="center"/>
      <protection/>
    </xf>
    <xf numFmtId="3" fontId="7" fillId="0" borderId="11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0" fillId="0" borderId="11" xfId="0" applyNumberFormat="1" applyBorder="1" applyAlignment="1">
      <alignment horizontal="right"/>
    </xf>
    <xf numFmtId="0" fontId="0" fillId="0" borderId="11" xfId="34" applyFont="1" applyBorder="1" applyAlignment="1">
      <alignment/>
      <protection/>
    </xf>
    <xf numFmtId="0" fontId="0" fillId="0" borderId="14" xfId="34" applyFont="1" applyBorder="1" applyAlignment="1">
      <alignment/>
      <protection/>
    </xf>
    <xf numFmtId="3" fontId="14" fillId="0" borderId="11" xfId="0" applyNumberFormat="1" applyFont="1" applyBorder="1" applyAlignment="1">
      <alignment horizontal="center"/>
    </xf>
    <xf numFmtId="0" fontId="6" fillId="0" borderId="10" xfId="34" applyFont="1" applyBorder="1" applyAlignment="1">
      <alignment horizontal="center" vertical="top" wrapText="1"/>
      <protection/>
    </xf>
    <xf numFmtId="0" fontId="9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11" xfId="34" applyFont="1" applyBorder="1" applyAlignment="1">
      <alignment horizontal="left"/>
      <protection/>
    </xf>
    <xf numFmtId="0" fontId="9" fillId="0" borderId="10" xfId="0" applyFont="1" applyBorder="1" applyAlignment="1">
      <alignment/>
    </xf>
    <xf numFmtId="0" fontId="0" fillId="0" borderId="10" xfId="34" applyFont="1" applyBorder="1" applyAlignment="1">
      <alignment horizontal="left"/>
      <protection/>
    </xf>
    <xf numFmtId="0" fontId="6" fillId="0" borderId="11" xfId="34" applyFont="1" applyBorder="1" applyAlignment="1">
      <alignment horizontal="left" vertical="top" wrapText="1"/>
      <protection/>
    </xf>
    <xf numFmtId="0" fontId="0" fillId="0" borderId="11" xfId="34" applyFont="1" applyBorder="1" applyAlignment="1">
      <alignment horizontal="center" vertical="top" wrapText="1"/>
      <protection/>
    </xf>
    <xf numFmtId="0" fontId="0" fillId="0" borderId="11" xfId="34" applyFont="1" applyBorder="1" applyAlignment="1">
      <alignment horizontal="center" vertical="justify" wrapText="1"/>
      <protection/>
    </xf>
    <xf numFmtId="0" fontId="0" fillId="0" borderId="11" xfId="34" applyFont="1" applyBorder="1" applyAlignment="1">
      <alignment horizontal="center" vertical="distributed" wrapText="1"/>
      <protection/>
    </xf>
    <xf numFmtId="0" fontId="0" fillId="0" borderId="14" xfId="34" applyFont="1" applyBorder="1" applyAlignment="1">
      <alignment horizontal="center" vertical="top" wrapText="1"/>
      <protection/>
    </xf>
    <xf numFmtId="0" fontId="1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/>
    </xf>
    <xf numFmtId="0" fontId="12" fillId="0" borderId="11" xfId="0" applyFont="1" applyBorder="1" applyAlignment="1">
      <alignment horizontal="center" vertical="top" wrapText="1"/>
    </xf>
    <xf numFmtId="1" fontId="0" fillId="0" borderId="10" xfId="34" applyNumberFormat="1" applyFont="1" applyBorder="1" applyAlignment="1">
      <alignment horizontal="right" vertical="top" wrapText="1"/>
      <protection/>
    </xf>
    <xf numFmtId="1" fontId="0" fillId="0" borderId="10" xfId="34" applyNumberFormat="1" applyFont="1" applyBorder="1" applyAlignment="1">
      <alignment horizontal="right" vertical="justify" wrapText="1"/>
      <protection/>
    </xf>
    <xf numFmtId="1" fontId="0" fillId="0" borderId="10" xfId="34" applyNumberFormat="1" applyFont="1" applyBorder="1" applyAlignment="1">
      <alignment horizontal="right" vertical="distributed" wrapText="1"/>
      <protection/>
    </xf>
    <xf numFmtId="1" fontId="0" fillId="0" borderId="15" xfId="34" applyNumberFormat="1" applyFont="1" applyBorder="1" applyAlignment="1">
      <alignment horizontal="right" vertical="top" wrapText="1"/>
      <protection/>
    </xf>
    <xf numFmtId="0" fontId="0" fillId="0" borderId="10" xfId="34" applyFont="1" applyBorder="1" applyAlignment="1">
      <alignment horizontal="right" vertical="top" wrapText="1"/>
      <protection/>
    </xf>
    <xf numFmtId="0" fontId="0" fillId="0" borderId="10" xfId="34" applyFont="1" applyBorder="1" applyAlignment="1">
      <alignment horizontal="right" vertical="justify" wrapText="1"/>
      <protection/>
    </xf>
    <xf numFmtId="0" fontId="0" fillId="0" borderId="10" xfId="34" applyFont="1" applyBorder="1" applyAlignment="1">
      <alignment horizontal="right" vertical="distributed" wrapText="1"/>
      <protection/>
    </xf>
    <xf numFmtId="0" fontId="0" fillId="0" borderId="15" xfId="34" applyFont="1" applyBorder="1" applyAlignment="1">
      <alignment horizontal="right" vertical="top" wrapText="1"/>
      <protection/>
    </xf>
    <xf numFmtId="3" fontId="49" fillId="0" borderId="12" xfId="34" applyNumberFormat="1" applyFont="1" applyFill="1" applyBorder="1" applyAlignment="1">
      <alignment horizontal="center"/>
      <protection/>
    </xf>
    <xf numFmtId="3" fontId="49" fillId="0" borderId="11" xfId="0" applyNumberFormat="1" applyFont="1" applyBorder="1" applyAlignment="1">
      <alignment horizontal="center"/>
    </xf>
    <xf numFmtId="0" fontId="6" fillId="0" borderId="10" xfId="34" applyFont="1" applyBorder="1" applyAlignment="1">
      <alignment horizontal="center" vertical="top" wrapText="1"/>
      <protection/>
    </xf>
    <xf numFmtId="0" fontId="6" fillId="0" borderId="16" xfId="34" applyFont="1" applyBorder="1" applyAlignment="1">
      <alignment horizontal="center" vertical="top" wrapText="1"/>
      <protection/>
    </xf>
    <xf numFmtId="0" fontId="0" fillId="0" borderId="10" xfId="34" applyFont="1" applyBorder="1" applyAlignment="1">
      <alignment horizontal="center" vertical="top" wrapText="1"/>
      <protection/>
    </xf>
    <xf numFmtId="0" fontId="0" fillId="0" borderId="16" xfId="34" applyFont="1" applyBorder="1" applyAlignment="1">
      <alignment horizontal="center" vertical="top" wrapText="1"/>
      <protection/>
    </xf>
    <xf numFmtId="0" fontId="9" fillId="0" borderId="10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0" fillId="0" borderId="10" xfId="34" applyFont="1" applyBorder="1" applyAlignment="1">
      <alignment horizontal="center" vertical="distributed" wrapText="1"/>
      <protection/>
    </xf>
    <xf numFmtId="0" fontId="0" fillId="0" borderId="16" xfId="34" applyFont="1" applyBorder="1" applyAlignment="1">
      <alignment horizontal="center" vertical="distributed" wrapText="1"/>
      <protection/>
    </xf>
    <xf numFmtId="0" fontId="0" fillId="0" borderId="15" xfId="34" applyFont="1" applyBorder="1" applyAlignment="1">
      <alignment horizontal="center" vertical="top" wrapText="1"/>
      <protection/>
    </xf>
    <xf numFmtId="0" fontId="0" fillId="0" borderId="17" xfId="34" applyFont="1" applyBorder="1" applyAlignment="1">
      <alignment horizontal="center" vertical="top" wrapText="1"/>
      <protection/>
    </xf>
    <xf numFmtId="0" fontId="3" fillId="0" borderId="1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0" fillId="0" borderId="18" xfId="0" applyBorder="1" applyAlignment="1">
      <alignment horizontal="center" wrapText="1"/>
    </xf>
    <xf numFmtId="0" fontId="0" fillId="0" borderId="10" xfId="34" applyFont="1" applyBorder="1" applyAlignment="1">
      <alignment horizontal="center" vertical="justify" wrapText="1"/>
      <protection/>
    </xf>
    <xf numFmtId="0" fontId="0" fillId="0" borderId="16" xfId="34" applyFont="1" applyBorder="1" applyAlignment="1">
      <alignment horizontal="center" vertical="justify" wrapText="1"/>
      <protection/>
    </xf>
    <xf numFmtId="0" fontId="1" fillId="0" borderId="1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6" fillId="0" borderId="11" xfId="34" applyFont="1" applyBorder="1" applyAlignment="1">
      <alignment horizontal="center" vertical="top" wrapText="1"/>
      <protection/>
    </xf>
    <xf numFmtId="0" fontId="0" fillId="0" borderId="11" xfId="34" applyFont="1" applyBorder="1" applyAlignment="1">
      <alignment horizontal="right" vertical="top" wrapText="1"/>
      <protection/>
    </xf>
    <xf numFmtId="0" fontId="0" fillId="0" borderId="11" xfId="34" applyFont="1" applyBorder="1" applyAlignment="1">
      <alignment horizontal="right" vertical="justify" wrapText="1"/>
      <protection/>
    </xf>
    <xf numFmtId="0" fontId="0" fillId="0" borderId="11" xfId="34" applyFont="1" applyBorder="1" applyAlignment="1">
      <alignment horizontal="right" vertical="distributed" wrapText="1"/>
      <protection/>
    </xf>
    <xf numFmtId="0" fontId="0" fillId="0" borderId="14" xfId="34" applyFont="1" applyBorder="1" applyAlignment="1">
      <alignment horizontal="right" vertical="top" wrapText="1"/>
      <protection/>
    </xf>
    <xf numFmtId="0" fontId="9" fillId="0" borderId="11" xfId="0" applyFont="1" applyBorder="1" applyAlignment="1">
      <alignment horizontal="center" vertical="top" wrapText="1"/>
    </xf>
    <xf numFmtId="0" fontId="0" fillId="0" borderId="10" xfId="34" applyFont="1" applyBorder="1" applyAlignment="1">
      <alignment horizontal="center" vertical="top" wrapText="1"/>
      <protection/>
    </xf>
    <xf numFmtId="0" fontId="0" fillId="0" borderId="0" xfId="0" applyBorder="1" applyAlignment="1">
      <alignment horizontal="center" wrapText="1"/>
    </xf>
    <xf numFmtId="3" fontId="49" fillId="0" borderId="10" xfId="0" applyNumberFormat="1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Sheet1" xfId="33"/>
    <cellStyle name="Normal_Shee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hs.gov/xlibrary/assets/statistics/yearbook/2009/table10d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1"/>
  <sheetViews>
    <sheetView tabSelected="1" zoomScalePageLayoutView="0" workbookViewId="0" topLeftCell="A1">
      <selection activeCell="A1" sqref="A1:A3"/>
    </sheetView>
  </sheetViews>
  <sheetFormatPr defaultColWidth="9.140625" defaultRowHeight="12.75"/>
  <cols>
    <col min="1" max="1" width="14.57421875" style="0" customWidth="1"/>
    <col min="2" max="2" width="6.57421875" style="0" bestFit="1" customWidth="1"/>
    <col min="3" max="3" width="10.57421875" style="0" bestFit="1" customWidth="1"/>
    <col min="4" max="4" width="12.00390625" style="0" bestFit="1" customWidth="1"/>
    <col min="5" max="5" width="9.8515625" style="0" customWidth="1"/>
    <col min="6" max="6" width="8.28125" style="0" bestFit="1" customWidth="1"/>
    <col min="7" max="7" width="7.7109375" style="0" bestFit="1" customWidth="1"/>
    <col min="8" max="8" width="7.421875" style="0" bestFit="1" customWidth="1"/>
    <col min="9" max="9" width="11.140625" style="0" bestFit="1" customWidth="1"/>
    <col min="10" max="10" width="8.7109375" style="0" bestFit="1" customWidth="1"/>
    <col min="11" max="11" width="11.140625" style="0" customWidth="1"/>
    <col min="12" max="12" width="5.57421875" style="0" bestFit="1" customWidth="1"/>
    <col min="13" max="13" width="12.421875" style="3" customWidth="1"/>
    <col min="14" max="14" width="11.140625" style="0" bestFit="1" customWidth="1"/>
    <col min="15" max="15" width="23.28125" style="0" customWidth="1"/>
    <col min="16" max="16" width="21.140625" style="10" customWidth="1"/>
  </cols>
  <sheetData>
    <row r="1" spans="1:16" ht="12.75">
      <c r="A1" s="108" t="s">
        <v>22</v>
      </c>
      <c r="B1" s="110" t="s">
        <v>0</v>
      </c>
      <c r="C1" s="123" t="s">
        <v>15</v>
      </c>
      <c r="D1" s="123" t="s">
        <v>16</v>
      </c>
      <c r="E1" s="11" t="s">
        <v>10</v>
      </c>
      <c r="F1" s="11"/>
      <c r="G1" s="11"/>
      <c r="H1" s="11"/>
      <c r="I1" s="116" t="s">
        <v>17</v>
      </c>
      <c r="J1" s="110" t="s">
        <v>20</v>
      </c>
      <c r="K1" s="110" t="s">
        <v>19</v>
      </c>
      <c r="L1" s="118" t="s">
        <v>12</v>
      </c>
      <c r="M1" s="125" t="s">
        <v>18</v>
      </c>
      <c r="N1" s="120" t="s">
        <v>23</v>
      </c>
      <c r="O1" s="112" t="s">
        <v>21</v>
      </c>
      <c r="P1" s="114" t="s">
        <v>46</v>
      </c>
    </row>
    <row r="2" spans="1:16" ht="12.75" customHeight="1">
      <c r="A2" s="108"/>
      <c r="B2" s="110"/>
      <c r="C2" s="123"/>
      <c r="D2" s="123"/>
      <c r="E2" s="116" t="s">
        <v>0</v>
      </c>
      <c r="F2" s="116" t="s">
        <v>1</v>
      </c>
      <c r="G2" s="116" t="s">
        <v>11</v>
      </c>
      <c r="H2" s="116" t="s">
        <v>2</v>
      </c>
      <c r="I2" s="116"/>
      <c r="J2" s="110"/>
      <c r="K2" s="110"/>
      <c r="L2" s="118"/>
      <c r="M2" s="125"/>
      <c r="N2" s="120"/>
      <c r="O2" s="112"/>
      <c r="P2" s="114"/>
    </row>
    <row r="3" spans="1:16" ht="13.5" thickBot="1">
      <c r="A3" s="109"/>
      <c r="B3" s="111"/>
      <c r="C3" s="124"/>
      <c r="D3" s="124"/>
      <c r="E3" s="117"/>
      <c r="F3" s="117"/>
      <c r="G3" s="117"/>
      <c r="H3" s="117"/>
      <c r="I3" s="117"/>
      <c r="J3" s="111"/>
      <c r="K3" s="111"/>
      <c r="L3" s="119"/>
      <c r="M3" s="126"/>
      <c r="N3" s="121"/>
      <c r="O3" s="113"/>
      <c r="P3" s="115"/>
    </row>
    <row r="4" spans="1:16" ht="12.75">
      <c r="A4" s="89" t="s">
        <v>44</v>
      </c>
      <c r="B4" s="90"/>
      <c r="C4" s="91"/>
      <c r="D4" s="91"/>
      <c r="E4" s="92"/>
      <c r="F4" s="92"/>
      <c r="G4" s="92"/>
      <c r="H4" s="92"/>
      <c r="I4" s="92"/>
      <c r="J4" s="90"/>
      <c r="K4" s="90"/>
      <c r="L4" s="93"/>
      <c r="M4" s="94"/>
      <c r="N4" s="95"/>
      <c r="O4" s="96" t="s">
        <v>45</v>
      </c>
      <c r="P4" s="97"/>
    </row>
    <row r="5" spans="1:16" ht="12.75">
      <c r="A5" s="11" t="s">
        <v>4</v>
      </c>
      <c r="B5" s="98">
        <v>2038</v>
      </c>
      <c r="C5" s="99">
        <v>69</v>
      </c>
      <c r="D5" s="99">
        <v>162</v>
      </c>
      <c r="E5" s="100">
        <v>697</v>
      </c>
      <c r="F5" s="100"/>
      <c r="G5" s="100"/>
      <c r="H5" s="100"/>
      <c r="I5" s="100">
        <v>291</v>
      </c>
      <c r="J5" s="98">
        <v>725</v>
      </c>
      <c r="K5" s="98"/>
      <c r="L5" s="101">
        <v>94</v>
      </c>
      <c r="M5" s="73">
        <f aca="true" t="shared" si="0" ref="M5:M11">C5+D5+E5</f>
        <v>928</v>
      </c>
      <c r="N5" s="75">
        <f>SUM(M5,M14,M23,M32,M41)</f>
        <v>5104</v>
      </c>
      <c r="O5" s="19">
        <f>50000-SUM(M5,M14,M23,M32)</f>
        <v>46065</v>
      </c>
      <c r="P5" s="83"/>
    </row>
    <row r="6" spans="1:16" ht="12.75">
      <c r="A6" s="11" t="s">
        <v>5</v>
      </c>
      <c r="B6" s="98">
        <v>1282</v>
      </c>
      <c r="C6" s="99">
        <v>41</v>
      </c>
      <c r="D6" s="99">
        <v>108</v>
      </c>
      <c r="E6" s="100">
        <v>752</v>
      </c>
      <c r="F6" s="100"/>
      <c r="G6" s="100"/>
      <c r="H6" s="100"/>
      <c r="I6" s="100">
        <v>132</v>
      </c>
      <c r="J6" s="98">
        <v>191</v>
      </c>
      <c r="K6" s="98"/>
      <c r="L6" s="101">
        <v>58</v>
      </c>
      <c r="M6" s="73">
        <f t="shared" si="0"/>
        <v>901</v>
      </c>
      <c r="N6" s="75">
        <f aca="true" t="shared" si="1" ref="N6:N11">SUM(M6,M15,M24,M33,M42)</f>
        <v>5489</v>
      </c>
      <c r="O6" s="19">
        <f aca="true" t="shared" si="2" ref="O6:O11">50000-SUM(M6,M15,M24,M33)</f>
        <v>45803</v>
      </c>
      <c r="P6" s="83"/>
    </row>
    <row r="7" spans="1:16" ht="12.75">
      <c r="A7" s="11" t="s">
        <v>6</v>
      </c>
      <c r="B7" s="98">
        <v>1981</v>
      </c>
      <c r="C7" s="99">
        <v>46</v>
      </c>
      <c r="D7" s="99">
        <v>89</v>
      </c>
      <c r="E7" s="100">
        <v>607</v>
      </c>
      <c r="F7" s="100"/>
      <c r="G7" s="100"/>
      <c r="H7" s="100"/>
      <c r="I7" s="100">
        <v>511</v>
      </c>
      <c r="J7" s="98">
        <v>379</v>
      </c>
      <c r="K7" s="98"/>
      <c r="L7" s="101">
        <v>349</v>
      </c>
      <c r="M7" s="73">
        <f t="shared" si="0"/>
        <v>742</v>
      </c>
      <c r="N7" s="75">
        <f t="shared" si="1"/>
        <v>3044</v>
      </c>
      <c r="O7" s="19">
        <f t="shared" si="2"/>
        <v>47506</v>
      </c>
      <c r="P7" s="83"/>
    </row>
    <row r="8" spans="1:16" ht="12.75">
      <c r="A8" s="11" t="s">
        <v>7</v>
      </c>
      <c r="B8" s="98">
        <v>7643</v>
      </c>
      <c r="C8" s="99">
        <v>1510</v>
      </c>
      <c r="D8" s="99">
        <v>1396</v>
      </c>
      <c r="E8" s="100">
        <v>4658</v>
      </c>
      <c r="F8" s="100"/>
      <c r="G8" s="100"/>
      <c r="H8" s="100"/>
      <c r="I8" s="100">
        <v>21</v>
      </c>
      <c r="J8" s="98">
        <v>11</v>
      </c>
      <c r="K8" s="98"/>
      <c r="L8" s="101">
        <v>47</v>
      </c>
      <c r="M8" s="73">
        <f t="shared" si="0"/>
        <v>7564</v>
      </c>
      <c r="N8" s="75">
        <f t="shared" si="1"/>
        <v>49273</v>
      </c>
      <c r="O8" s="19">
        <f t="shared" si="2"/>
        <v>15565</v>
      </c>
      <c r="P8" s="83"/>
    </row>
    <row r="9" spans="1:16" ht="12.75">
      <c r="A9" s="11" t="s">
        <v>8</v>
      </c>
      <c r="B9" s="98">
        <v>6718</v>
      </c>
      <c r="C9" s="99">
        <v>324</v>
      </c>
      <c r="D9" s="99">
        <v>1489</v>
      </c>
      <c r="E9" s="100">
        <v>3157</v>
      </c>
      <c r="F9" s="100"/>
      <c r="G9" s="100"/>
      <c r="H9" s="100"/>
      <c r="I9" s="100">
        <v>813</v>
      </c>
      <c r="J9" s="98">
        <v>857</v>
      </c>
      <c r="K9" s="98"/>
      <c r="L9" s="101">
        <v>78</v>
      </c>
      <c r="M9" s="106">
        <f t="shared" si="0"/>
        <v>4970</v>
      </c>
      <c r="N9" s="107">
        <f t="shared" si="1"/>
        <v>33699</v>
      </c>
      <c r="O9" s="22">
        <f t="shared" si="2"/>
        <v>24892</v>
      </c>
      <c r="P9" s="80">
        <f>50000-SUM(M9,M18,M27)</f>
        <v>30995</v>
      </c>
    </row>
    <row r="10" spans="1:16" ht="12.75">
      <c r="A10" s="11" t="s">
        <v>9</v>
      </c>
      <c r="B10" s="98">
        <v>8477</v>
      </c>
      <c r="C10" s="99">
        <v>410</v>
      </c>
      <c r="D10" s="99">
        <v>643</v>
      </c>
      <c r="E10" s="100">
        <v>4095</v>
      </c>
      <c r="F10" s="100"/>
      <c r="G10" s="100"/>
      <c r="H10" s="100"/>
      <c r="I10" s="100">
        <v>850</v>
      </c>
      <c r="J10" s="98">
        <v>1758</v>
      </c>
      <c r="K10" s="98"/>
      <c r="L10" s="101">
        <v>721</v>
      </c>
      <c r="M10" s="73">
        <f t="shared" si="0"/>
        <v>5148</v>
      </c>
      <c r="N10" s="75">
        <f t="shared" si="1"/>
        <v>27077</v>
      </c>
      <c r="O10" s="19">
        <f t="shared" si="2"/>
        <v>29042</v>
      </c>
      <c r="P10" s="83"/>
    </row>
    <row r="11" spans="1:16" ht="12.75">
      <c r="A11" s="133" t="s">
        <v>48</v>
      </c>
      <c r="B11" s="102">
        <v>4770</v>
      </c>
      <c r="C11" s="103">
        <v>102</v>
      </c>
      <c r="D11" s="103">
        <v>105</v>
      </c>
      <c r="E11" s="104">
        <v>824</v>
      </c>
      <c r="F11" s="104"/>
      <c r="G11" s="104"/>
      <c r="H11" s="104"/>
      <c r="I11" s="104">
        <v>418</v>
      </c>
      <c r="J11" s="102">
        <v>3279</v>
      </c>
      <c r="K11" s="102"/>
      <c r="L11" s="105">
        <v>42</v>
      </c>
      <c r="M11" s="73">
        <f t="shared" si="0"/>
        <v>1031</v>
      </c>
      <c r="N11" s="75">
        <f t="shared" si="1"/>
        <v>5081</v>
      </c>
      <c r="O11" s="19">
        <f t="shared" si="2"/>
        <v>46201</v>
      </c>
      <c r="P11" s="83"/>
    </row>
    <row r="12" spans="1:16" ht="12.75">
      <c r="A12" s="127"/>
      <c r="B12" s="128"/>
      <c r="C12" s="129"/>
      <c r="D12" s="129"/>
      <c r="E12" s="130"/>
      <c r="F12" s="130"/>
      <c r="G12" s="130"/>
      <c r="H12" s="130"/>
      <c r="I12" s="130"/>
      <c r="J12" s="128"/>
      <c r="K12" s="128"/>
      <c r="L12" s="131"/>
      <c r="M12" s="94"/>
      <c r="N12" s="95"/>
      <c r="O12" s="132"/>
      <c r="P12" s="97"/>
    </row>
    <row r="13" spans="1:16" ht="12.75">
      <c r="A13" s="89" t="s">
        <v>24</v>
      </c>
      <c r="B13" s="90"/>
      <c r="C13" s="91"/>
      <c r="D13" s="91"/>
      <c r="E13" s="92"/>
      <c r="F13" s="92"/>
      <c r="G13" s="92"/>
      <c r="H13" s="92"/>
      <c r="I13" s="92"/>
      <c r="J13" s="90"/>
      <c r="K13" s="90"/>
      <c r="L13" s="93"/>
      <c r="M13" s="94"/>
      <c r="N13" s="95"/>
      <c r="O13" s="96" t="s">
        <v>38</v>
      </c>
      <c r="P13" s="97"/>
    </row>
    <row r="14" spans="1:16" ht="12.75">
      <c r="A14" s="11" t="s">
        <v>4</v>
      </c>
      <c r="B14" s="98">
        <v>2407</v>
      </c>
      <c r="C14" s="99">
        <v>55</v>
      </c>
      <c r="D14" s="99">
        <v>205</v>
      </c>
      <c r="E14" s="100">
        <v>744</v>
      </c>
      <c r="F14" s="100"/>
      <c r="G14" s="100"/>
      <c r="H14" s="100"/>
      <c r="I14" s="100">
        <v>623</v>
      </c>
      <c r="J14" s="98">
        <v>664</v>
      </c>
      <c r="K14" s="98"/>
      <c r="L14" s="101">
        <v>116</v>
      </c>
      <c r="M14" s="73">
        <f aca="true" t="shared" si="3" ref="M14:M19">C14+D14+E14</f>
        <v>1004</v>
      </c>
      <c r="N14" s="75">
        <f>SUM(M14,M23,M32,M41,M50)</f>
        <v>5181</v>
      </c>
      <c r="O14" s="19">
        <f>50000-SUM(M14,M23,M32,M41)</f>
        <v>45824</v>
      </c>
      <c r="P14" s="83"/>
    </row>
    <row r="15" spans="1:16" ht="12.75">
      <c r="A15" s="11" t="s">
        <v>5</v>
      </c>
      <c r="B15" s="98">
        <v>1562</v>
      </c>
      <c r="C15" s="99">
        <v>22</v>
      </c>
      <c r="D15" s="99">
        <v>129</v>
      </c>
      <c r="E15" s="100">
        <v>907</v>
      </c>
      <c r="F15" s="100"/>
      <c r="G15" s="100"/>
      <c r="H15" s="100"/>
      <c r="I15" s="100">
        <v>269</v>
      </c>
      <c r="J15" s="98">
        <v>159</v>
      </c>
      <c r="K15" s="98"/>
      <c r="L15" s="101">
        <v>76</v>
      </c>
      <c r="M15" s="73">
        <f t="shared" si="3"/>
        <v>1058</v>
      </c>
      <c r="N15" s="75">
        <f>SUM(M15,M24,M33,M42,M51)</f>
        <v>5928</v>
      </c>
      <c r="O15" s="19">
        <f>50000-SUM(M15,M24,M33,M42)</f>
        <v>45412</v>
      </c>
      <c r="P15" s="83"/>
    </row>
    <row r="16" spans="1:16" ht="12.75">
      <c r="A16" s="11" t="s">
        <v>6</v>
      </c>
      <c r="B16" s="98">
        <v>2295</v>
      </c>
      <c r="C16" s="99">
        <v>34</v>
      </c>
      <c r="D16" s="99">
        <v>93</v>
      </c>
      <c r="E16" s="100">
        <v>582</v>
      </c>
      <c r="F16" s="100"/>
      <c r="G16" s="100"/>
      <c r="H16" s="100"/>
      <c r="I16" s="100">
        <v>969</v>
      </c>
      <c r="J16" s="98">
        <v>240</v>
      </c>
      <c r="K16" s="98"/>
      <c r="L16" s="101">
        <v>377</v>
      </c>
      <c r="M16" s="73">
        <f t="shared" si="3"/>
        <v>709</v>
      </c>
      <c r="N16" s="75">
        <f>SUM(M16,M25,M34,M43,M52)</f>
        <v>2848</v>
      </c>
      <c r="O16" s="19">
        <f>50000-SUM(M16,M25,M34,M43)</f>
        <v>47698</v>
      </c>
      <c r="P16" s="83"/>
    </row>
    <row r="17" spans="1:16" ht="12.75">
      <c r="A17" s="11" t="s">
        <v>7</v>
      </c>
      <c r="B17" s="98">
        <v>8754</v>
      </c>
      <c r="C17" s="99">
        <v>1619</v>
      </c>
      <c r="D17" s="99">
        <v>1351</v>
      </c>
      <c r="E17" s="100">
        <v>5688</v>
      </c>
      <c r="F17" s="100"/>
      <c r="G17" s="100"/>
      <c r="H17" s="100"/>
      <c r="I17" s="100">
        <v>30</v>
      </c>
      <c r="J17" s="98">
        <v>11</v>
      </c>
      <c r="K17" s="98"/>
      <c r="L17" s="101">
        <v>55</v>
      </c>
      <c r="M17" s="73">
        <f t="shared" si="3"/>
        <v>8658</v>
      </c>
      <c r="N17" s="75">
        <f>SUM(M17,M26,M35,M44,M53)</f>
        <v>53671</v>
      </c>
      <c r="O17" s="19">
        <f>50000-SUM(M17,M26,M35,M44)</f>
        <v>8291</v>
      </c>
      <c r="P17" s="83"/>
    </row>
    <row r="18" spans="1:16" ht="12.75">
      <c r="A18" s="11" t="s">
        <v>8</v>
      </c>
      <c r="B18" s="98">
        <v>8238</v>
      </c>
      <c r="C18" s="99">
        <v>220</v>
      </c>
      <c r="D18" s="99">
        <v>1916</v>
      </c>
      <c r="E18" s="100">
        <v>3596</v>
      </c>
      <c r="F18" s="100"/>
      <c r="G18" s="100"/>
      <c r="H18" s="100"/>
      <c r="I18" s="100">
        <v>2214</v>
      </c>
      <c r="J18" s="98">
        <v>208</v>
      </c>
      <c r="K18" s="98"/>
      <c r="L18" s="101">
        <v>84</v>
      </c>
      <c r="M18" s="106">
        <f t="shared" si="3"/>
        <v>5732</v>
      </c>
      <c r="N18" s="107">
        <f>SUM(M18,M27,M36,M45,M54)</f>
        <v>40242</v>
      </c>
      <c r="O18" s="22">
        <f>50000-SUM(M18,M27,M36,M45)</f>
        <v>21271</v>
      </c>
      <c r="P18" s="80"/>
    </row>
    <row r="19" spans="1:16" ht="12.75">
      <c r="A19" s="11" t="s">
        <v>9</v>
      </c>
      <c r="B19" s="98">
        <v>11223</v>
      </c>
      <c r="C19" s="99">
        <v>306</v>
      </c>
      <c r="D19" s="99">
        <v>808</v>
      </c>
      <c r="E19" s="100">
        <v>4340</v>
      </c>
      <c r="F19" s="100"/>
      <c r="G19" s="100"/>
      <c r="H19" s="100"/>
      <c r="I19" s="100">
        <v>2964</v>
      </c>
      <c r="J19" s="98">
        <v>1579</v>
      </c>
      <c r="K19" s="98"/>
      <c r="L19" s="101">
        <v>1226</v>
      </c>
      <c r="M19" s="73">
        <f t="shared" si="3"/>
        <v>5454</v>
      </c>
      <c r="N19" s="75">
        <f>SUM(M19,M28,M37,M46,M55)</f>
        <v>27708</v>
      </c>
      <c r="O19" s="19">
        <f>50000-SUM(M19,M28,M37,M46)</f>
        <v>28071</v>
      </c>
      <c r="P19" s="83"/>
    </row>
    <row r="20" spans="1:16" ht="12.75">
      <c r="A20" s="11" t="s">
        <v>48</v>
      </c>
      <c r="B20" s="98">
        <v>5467</v>
      </c>
      <c r="C20" s="99">
        <v>41</v>
      </c>
      <c r="D20" s="99">
        <v>118</v>
      </c>
      <c r="E20" s="100">
        <v>835</v>
      </c>
      <c r="F20" s="100"/>
      <c r="G20" s="100"/>
      <c r="H20" s="100"/>
      <c r="I20" s="100">
        <v>1951</v>
      </c>
      <c r="J20" s="98">
        <v>2492</v>
      </c>
      <c r="K20" s="98"/>
      <c r="L20" s="101">
        <v>30</v>
      </c>
      <c r="M20" s="73">
        <f>C20+D20+E20</f>
        <v>994</v>
      </c>
      <c r="N20" s="75"/>
      <c r="O20" s="19">
        <f>50000-SUM(M20,M29,M38,M47)</f>
        <v>45950</v>
      </c>
      <c r="P20" s="83"/>
    </row>
    <row r="21" spans="1:16" ht="12.75">
      <c r="A21" s="81"/>
      <c r="B21" s="102"/>
      <c r="C21" s="103"/>
      <c r="D21" s="103"/>
      <c r="E21" s="104"/>
      <c r="F21" s="104"/>
      <c r="G21" s="104"/>
      <c r="H21" s="104"/>
      <c r="I21" s="104"/>
      <c r="J21" s="102"/>
      <c r="K21" s="102"/>
      <c r="L21" s="105"/>
      <c r="M21" s="85"/>
      <c r="N21" s="84"/>
      <c r="O21" s="82"/>
      <c r="P21" s="83"/>
    </row>
    <row r="22" spans="1:16" ht="12.75">
      <c r="A22" s="88" t="s">
        <v>25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60"/>
      <c r="M22" s="50"/>
      <c r="N22" s="13"/>
      <c r="O22" s="87" t="s">
        <v>39</v>
      </c>
      <c r="P22" s="15"/>
    </row>
    <row r="23" spans="1:16" ht="12.75">
      <c r="A23" s="11" t="s">
        <v>4</v>
      </c>
      <c r="B23" s="16">
        <v>2390</v>
      </c>
      <c r="C23" s="26">
        <v>48</v>
      </c>
      <c r="D23" s="16">
        <v>357</v>
      </c>
      <c r="E23" s="16">
        <v>602</v>
      </c>
      <c r="F23" s="12"/>
      <c r="G23" s="12"/>
      <c r="H23" s="12"/>
      <c r="I23" s="70">
        <v>711</v>
      </c>
      <c r="J23" s="70">
        <v>641</v>
      </c>
      <c r="K23" s="71"/>
      <c r="L23" s="72">
        <v>31</v>
      </c>
      <c r="M23" s="73">
        <f aca="true" t="shared" si="4" ref="M23:M28">C23+D23+E23</f>
        <v>1007</v>
      </c>
      <c r="N23" s="75">
        <f>SUM(M23,M32,M41,M50,M58)</f>
        <v>4951</v>
      </c>
      <c r="O23" s="19">
        <f>50000-SUM(M23,M32,M41,M50)</f>
        <v>45823</v>
      </c>
      <c r="P23" s="46"/>
    </row>
    <row r="24" spans="1:16" ht="12.75">
      <c r="A24" s="11" t="s">
        <v>5</v>
      </c>
      <c r="B24" s="16">
        <v>1630</v>
      </c>
      <c r="C24" s="16">
        <v>26</v>
      </c>
      <c r="D24" s="16">
        <v>189</v>
      </c>
      <c r="E24" s="16">
        <v>882</v>
      </c>
      <c r="F24" s="12"/>
      <c r="G24" s="12"/>
      <c r="H24" s="12"/>
      <c r="I24" s="71">
        <v>329</v>
      </c>
      <c r="J24" s="71">
        <v>159</v>
      </c>
      <c r="K24" s="71"/>
      <c r="L24" s="72">
        <v>45</v>
      </c>
      <c r="M24" s="73">
        <f t="shared" si="4"/>
        <v>1097</v>
      </c>
      <c r="N24" s="75">
        <f>SUM(M24,M33,M42,M51,M59)</f>
        <v>5634</v>
      </c>
      <c r="O24" s="19">
        <f>50000-SUM(M24,M33,M42,M51)</f>
        <v>45130</v>
      </c>
      <c r="P24" s="46"/>
    </row>
    <row r="25" spans="1:16" ht="12.75">
      <c r="A25" s="11" t="s">
        <v>6</v>
      </c>
      <c r="B25" s="16">
        <v>1692</v>
      </c>
      <c r="C25" s="16">
        <v>22</v>
      </c>
      <c r="D25" s="16">
        <v>141</v>
      </c>
      <c r="E25" s="16">
        <v>424</v>
      </c>
      <c r="F25" s="12"/>
      <c r="G25" s="12"/>
      <c r="H25" s="12"/>
      <c r="I25" s="71">
        <v>721</v>
      </c>
      <c r="J25" s="71">
        <v>247</v>
      </c>
      <c r="K25" s="71"/>
      <c r="L25" s="72">
        <v>137</v>
      </c>
      <c r="M25" s="73">
        <f t="shared" si="4"/>
        <v>587</v>
      </c>
      <c r="N25" s="75">
        <f>SUM(M25,M34,M43,M52,M60)</f>
        <v>2491</v>
      </c>
      <c r="O25" s="19">
        <f>50000-SUM(M25,M34,M43,M52)</f>
        <v>47861</v>
      </c>
      <c r="P25" s="46"/>
    </row>
    <row r="26" spans="1:16" ht="12.75">
      <c r="A26" s="11" t="s">
        <v>7</v>
      </c>
      <c r="B26" s="16">
        <v>8354</v>
      </c>
      <c r="C26" s="16">
        <v>1993</v>
      </c>
      <c r="D26" s="16">
        <v>1782</v>
      </c>
      <c r="E26" s="16">
        <v>4453</v>
      </c>
      <c r="F26" s="12"/>
      <c r="G26" s="12"/>
      <c r="H26" s="12"/>
      <c r="I26" s="71">
        <v>33</v>
      </c>
      <c r="J26" s="71">
        <v>21</v>
      </c>
      <c r="K26" s="71"/>
      <c r="L26" s="72">
        <v>72</v>
      </c>
      <c r="M26" s="73">
        <f t="shared" si="4"/>
        <v>8228</v>
      </c>
      <c r="N26" s="75">
        <f>SUM(M26,M35,M44,M53,M61)</f>
        <v>56296</v>
      </c>
      <c r="O26" s="19">
        <f>50000-SUM(M26,M35,M44,M53)</f>
        <v>4987</v>
      </c>
      <c r="P26" s="46"/>
    </row>
    <row r="27" spans="1:16" ht="12.75">
      <c r="A27" s="11" t="s">
        <v>8</v>
      </c>
      <c r="B27" s="16">
        <v>11695</v>
      </c>
      <c r="C27" s="16">
        <v>235</v>
      </c>
      <c r="D27" s="16">
        <v>4045</v>
      </c>
      <c r="E27" s="16">
        <v>4023</v>
      </c>
      <c r="F27" s="12"/>
      <c r="G27" s="12"/>
      <c r="H27" s="12"/>
      <c r="I27" s="71">
        <v>3114</v>
      </c>
      <c r="J27" s="71">
        <v>200</v>
      </c>
      <c r="K27" s="71"/>
      <c r="L27" s="72">
        <v>78</v>
      </c>
      <c r="M27" s="74">
        <f t="shared" si="4"/>
        <v>8303</v>
      </c>
      <c r="N27" s="107">
        <f>SUM(M27,M36,M45,M54,M62)</f>
        <v>43389</v>
      </c>
      <c r="O27" s="22">
        <f>50000-SUM(M27,M36,M45,M54)</f>
        <v>15490</v>
      </c>
      <c r="P27" s="80"/>
    </row>
    <row r="28" spans="1:16" ht="12.75">
      <c r="A28" s="11" t="s">
        <v>9</v>
      </c>
      <c r="B28" s="16">
        <v>10813</v>
      </c>
      <c r="C28" s="16">
        <v>312</v>
      </c>
      <c r="D28" s="16">
        <v>1334</v>
      </c>
      <c r="E28" s="16">
        <v>3659</v>
      </c>
      <c r="F28" s="12"/>
      <c r="G28" s="12"/>
      <c r="H28" s="12"/>
      <c r="I28" s="71">
        <v>2690</v>
      </c>
      <c r="J28" s="71">
        <v>2445</v>
      </c>
      <c r="K28" s="71"/>
      <c r="L28" s="72">
        <v>373</v>
      </c>
      <c r="M28" s="73">
        <f t="shared" si="4"/>
        <v>5305</v>
      </c>
      <c r="N28" s="75">
        <f>SUM(M28,M37,M46,M55,M63)</f>
        <v>26282</v>
      </c>
      <c r="O28" s="19">
        <f>50000-SUM(M28,M37,M46,M55)</f>
        <v>27746</v>
      </c>
      <c r="P28" s="46"/>
    </row>
    <row r="29" spans="1:16" ht="12.75">
      <c r="A29" s="69" t="s">
        <v>48</v>
      </c>
      <c r="B29" s="77">
        <v>6375</v>
      </c>
      <c r="C29" s="77">
        <v>67</v>
      </c>
      <c r="D29" s="77">
        <v>189</v>
      </c>
      <c r="E29" s="77">
        <v>679</v>
      </c>
      <c r="F29" s="43"/>
      <c r="G29" s="43"/>
      <c r="H29" s="43"/>
      <c r="I29" s="78">
        <v>3416</v>
      </c>
      <c r="J29" s="78">
        <v>1980</v>
      </c>
      <c r="K29" s="78"/>
      <c r="L29" s="79">
        <v>44</v>
      </c>
      <c r="M29" s="73">
        <f>C29+D29+E29</f>
        <v>935</v>
      </c>
      <c r="N29" s="75"/>
      <c r="O29" s="19">
        <f>50000-SUM(M29,M38,M47,M56)</f>
        <v>46944</v>
      </c>
      <c r="P29" s="46"/>
    </row>
    <row r="30" spans="1:16" ht="12.75">
      <c r="A30" s="69"/>
      <c r="B30" s="77"/>
      <c r="C30" s="77"/>
      <c r="D30" s="77"/>
      <c r="E30" s="77"/>
      <c r="F30" s="43"/>
      <c r="G30" s="43"/>
      <c r="H30" s="43"/>
      <c r="I30" s="78"/>
      <c r="J30" s="78"/>
      <c r="K30" s="78"/>
      <c r="L30" s="79"/>
      <c r="M30" s="73"/>
      <c r="N30" s="75"/>
      <c r="O30" s="76"/>
      <c r="P30" s="46"/>
    </row>
    <row r="31" spans="1:16" ht="12.75">
      <c r="A31" s="86" t="s">
        <v>26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58"/>
      <c r="M31" s="47"/>
      <c r="N31" s="44"/>
      <c r="O31" s="45" t="s">
        <v>40</v>
      </c>
      <c r="P31" s="46"/>
    </row>
    <row r="32" spans="1:16" ht="12.75">
      <c r="A32" s="11" t="s">
        <v>4</v>
      </c>
      <c r="B32" s="16">
        <v>2328</v>
      </c>
      <c r="C32" s="16">
        <v>41</v>
      </c>
      <c r="D32" s="16">
        <v>170</v>
      </c>
      <c r="E32" s="16">
        <v>785</v>
      </c>
      <c r="F32" s="12"/>
      <c r="G32" s="12"/>
      <c r="H32" s="12"/>
      <c r="I32" s="16">
        <v>680</v>
      </c>
      <c r="J32" s="16">
        <v>490</v>
      </c>
      <c r="K32" s="12"/>
      <c r="L32" s="59">
        <v>162</v>
      </c>
      <c r="M32" s="48">
        <f aca="true" t="shared" si="5" ref="M32:M37">C32+D32+E32</f>
        <v>996</v>
      </c>
      <c r="N32" s="17">
        <f>SUM(M32,M41,M50,M58,M66)</f>
        <v>4553</v>
      </c>
      <c r="O32" s="19">
        <f>50000-SUM(M32,M41,M50,M58)</f>
        <v>46056</v>
      </c>
      <c r="P32" s="15"/>
    </row>
    <row r="33" spans="1:16" ht="12.75">
      <c r="A33" s="11" t="s">
        <v>5</v>
      </c>
      <c r="B33" s="16">
        <v>1604</v>
      </c>
      <c r="C33" s="16">
        <v>21</v>
      </c>
      <c r="D33" s="16">
        <v>85</v>
      </c>
      <c r="E33" s="16">
        <v>1035</v>
      </c>
      <c r="F33" s="12"/>
      <c r="G33" s="12"/>
      <c r="H33" s="12"/>
      <c r="I33" s="16">
        <v>290</v>
      </c>
      <c r="J33" s="16">
        <v>111</v>
      </c>
      <c r="K33" s="12"/>
      <c r="L33" s="59">
        <v>62</v>
      </c>
      <c r="M33" s="48">
        <f t="shared" si="5"/>
        <v>1141</v>
      </c>
      <c r="N33" s="17">
        <f>SUM(M33,M42,M51,M59,M67)</f>
        <v>5662</v>
      </c>
      <c r="O33" s="19">
        <f>50000-SUM(M33,M42,M51,M59)</f>
        <v>45463</v>
      </c>
      <c r="P33" s="15"/>
    </row>
    <row r="34" spans="1:16" ht="12.75">
      <c r="A34" s="11" t="s">
        <v>6</v>
      </c>
      <c r="B34" s="16">
        <v>1356</v>
      </c>
      <c r="C34" s="16">
        <v>8</v>
      </c>
      <c r="D34" s="16">
        <v>53</v>
      </c>
      <c r="E34" s="16">
        <v>395</v>
      </c>
      <c r="F34" s="12"/>
      <c r="G34" s="12"/>
      <c r="H34" s="12"/>
      <c r="I34" s="16">
        <v>555</v>
      </c>
      <c r="J34" s="16">
        <v>184</v>
      </c>
      <c r="K34" s="12"/>
      <c r="L34" s="59">
        <v>161</v>
      </c>
      <c r="M34" s="48">
        <f t="shared" si="5"/>
        <v>456</v>
      </c>
      <c r="N34" s="17">
        <f>SUM(M34,M43,M52,M60,M68)</f>
        <v>2153</v>
      </c>
      <c r="O34" s="19">
        <f>50000-SUM(M34,M43,M52,M60)</f>
        <v>48096</v>
      </c>
      <c r="P34" s="15"/>
    </row>
    <row r="35" spans="1:16" ht="12.75">
      <c r="A35" s="11" t="s">
        <v>7</v>
      </c>
      <c r="B35" s="16">
        <v>10355</v>
      </c>
      <c r="C35" s="16">
        <v>2345</v>
      </c>
      <c r="D35" s="16">
        <v>2095</v>
      </c>
      <c r="E35" s="16">
        <v>5545</v>
      </c>
      <c r="F35" s="12"/>
      <c r="G35" s="12"/>
      <c r="H35" s="12"/>
      <c r="I35" s="16">
        <v>34</v>
      </c>
      <c r="J35" s="16">
        <v>280</v>
      </c>
      <c r="K35" s="12"/>
      <c r="L35" s="59">
        <v>56</v>
      </c>
      <c r="M35" s="48">
        <f t="shared" si="5"/>
        <v>9985</v>
      </c>
      <c r="N35" s="17">
        <f>SUM(M35,M44,M53,M61,M69)</f>
        <v>55913</v>
      </c>
      <c r="O35" s="19">
        <f>50000-SUM(M35,M44,M53,M61)</f>
        <v>1932</v>
      </c>
      <c r="P35" s="15"/>
    </row>
    <row r="36" spans="1:16" ht="12.75">
      <c r="A36" s="11" t="s">
        <v>8</v>
      </c>
      <c r="B36" s="16">
        <v>9426</v>
      </c>
      <c r="C36" s="16">
        <v>135</v>
      </c>
      <c r="D36" s="16">
        <v>1466</v>
      </c>
      <c r="E36" s="16">
        <v>4502</v>
      </c>
      <c r="F36" s="12"/>
      <c r="G36" s="12"/>
      <c r="H36" s="12"/>
      <c r="I36" s="16">
        <v>3065</v>
      </c>
      <c r="J36" s="16">
        <v>182</v>
      </c>
      <c r="K36" s="12"/>
      <c r="L36" s="59">
        <v>76</v>
      </c>
      <c r="M36" s="49">
        <f t="shared" si="5"/>
        <v>6103</v>
      </c>
      <c r="N36" s="135">
        <f>SUM(M36,M45,M54,M62,M70)</f>
        <v>44981</v>
      </c>
      <c r="O36" s="22">
        <f>50000-SUM(M36,M45,M54,M62)</f>
        <v>14914</v>
      </c>
      <c r="P36" s="68"/>
    </row>
    <row r="37" spans="1:16" ht="12.75">
      <c r="A37" s="11" t="s">
        <v>9</v>
      </c>
      <c r="B37" s="16">
        <v>11001</v>
      </c>
      <c r="C37" s="16">
        <v>197</v>
      </c>
      <c r="D37" s="16">
        <v>753</v>
      </c>
      <c r="E37" s="16">
        <v>4101</v>
      </c>
      <c r="F37" s="12"/>
      <c r="G37" s="12"/>
      <c r="H37" s="12"/>
      <c r="I37" s="16">
        <v>2322</v>
      </c>
      <c r="J37" s="16">
        <v>2798</v>
      </c>
      <c r="K37" s="12"/>
      <c r="L37" s="59">
        <v>830</v>
      </c>
      <c r="M37" s="48">
        <f t="shared" si="5"/>
        <v>5051</v>
      </c>
      <c r="N37" s="17">
        <f>SUM(M37,M46,M55,M63,M71)</f>
        <v>24320</v>
      </c>
      <c r="O37" s="19">
        <f>50000-SUM(M37,M46,M55,M63)</f>
        <v>29023</v>
      </c>
      <c r="P37" s="15"/>
    </row>
    <row r="38" spans="1:16" ht="12.75">
      <c r="A38" s="11" t="s">
        <v>48</v>
      </c>
      <c r="B38" s="16">
        <v>4665</v>
      </c>
      <c r="C38" s="16">
        <v>39</v>
      </c>
      <c r="D38" s="16">
        <v>112</v>
      </c>
      <c r="E38" s="16">
        <v>688</v>
      </c>
      <c r="F38" s="12"/>
      <c r="G38" s="12"/>
      <c r="H38" s="12"/>
      <c r="I38" s="16">
        <v>2792</v>
      </c>
      <c r="J38" s="16">
        <v>964</v>
      </c>
      <c r="K38" s="12"/>
      <c r="L38" s="59">
        <v>70</v>
      </c>
      <c r="M38" s="48">
        <f>C38+D38+E38</f>
        <v>839</v>
      </c>
      <c r="N38" s="17"/>
      <c r="O38" s="19">
        <f>50000-SUM(M38,M47,M56,M64)</f>
        <v>47879</v>
      </c>
      <c r="P38" s="15"/>
    </row>
    <row r="39" spans="1:16" ht="12.75">
      <c r="A39" s="20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60"/>
      <c r="M39" s="50"/>
      <c r="N39" s="13"/>
      <c r="O39" s="14"/>
      <c r="P39" s="15"/>
    </row>
    <row r="40" spans="1:16" ht="12.75">
      <c r="A40" s="20" t="s">
        <v>27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60"/>
      <c r="M40" s="50"/>
      <c r="N40" s="13"/>
      <c r="O40" s="14" t="s">
        <v>41</v>
      </c>
      <c r="P40" s="15"/>
    </row>
    <row r="41" spans="1:16" ht="12.75">
      <c r="A41" s="11" t="s">
        <v>4</v>
      </c>
      <c r="B41" s="16">
        <v>3086</v>
      </c>
      <c r="C41" s="16">
        <v>51</v>
      </c>
      <c r="D41" s="16">
        <v>155</v>
      </c>
      <c r="E41" s="16">
        <v>963</v>
      </c>
      <c r="F41" s="12"/>
      <c r="G41" s="12"/>
      <c r="H41" s="12"/>
      <c r="I41" s="16">
        <v>1202</v>
      </c>
      <c r="J41" s="16">
        <v>425</v>
      </c>
      <c r="K41" s="12"/>
      <c r="L41" s="59">
        <v>290</v>
      </c>
      <c r="M41" s="48">
        <f>C41+D41+E41</f>
        <v>1169</v>
      </c>
      <c r="N41" s="17">
        <f>SUM(M41,M50,M58,M66,M74)</f>
        <v>4294</v>
      </c>
      <c r="O41" s="19">
        <f>50000-SUM(M41,M50,M58,M66)</f>
        <v>46443</v>
      </c>
      <c r="P41" s="15"/>
    </row>
    <row r="42" spans="1:16" ht="12.75">
      <c r="A42" s="11" t="s">
        <v>5</v>
      </c>
      <c r="B42" s="16">
        <v>2081</v>
      </c>
      <c r="C42" s="16">
        <v>18</v>
      </c>
      <c r="D42" s="16">
        <v>71</v>
      </c>
      <c r="E42" s="16">
        <v>1203</v>
      </c>
      <c r="F42" s="12"/>
      <c r="G42" s="12"/>
      <c r="H42" s="12"/>
      <c r="I42" s="16">
        <v>560</v>
      </c>
      <c r="J42" s="16">
        <v>122</v>
      </c>
      <c r="K42" s="12"/>
      <c r="L42" s="59">
        <v>107</v>
      </c>
      <c r="M42" s="48">
        <f>C42+D42+E42</f>
        <v>1292</v>
      </c>
      <c r="N42" s="17">
        <f>SUM(M42,M51,M59,M67,M75)</f>
        <v>5771</v>
      </c>
      <c r="O42" s="19">
        <f>50000-SUM(M42,M51,M59,M67)</f>
        <v>45479</v>
      </c>
      <c r="P42" s="15"/>
    </row>
    <row r="43" spans="1:16" ht="12.75">
      <c r="A43" s="11" t="s">
        <v>6</v>
      </c>
      <c r="B43" s="16">
        <v>3036</v>
      </c>
      <c r="C43" s="16">
        <v>24</v>
      </c>
      <c r="D43" s="16">
        <v>83</v>
      </c>
      <c r="E43" s="16">
        <v>443</v>
      </c>
      <c r="F43" s="12"/>
      <c r="G43" s="12"/>
      <c r="H43" s="12"/>
      <c r="I43" s="16">
        <v>1971</v>
      </c>
      <c r="J43" s="16">
        <v>118</v>
      </c>
      <c r="K43" s="12"/>
      <c r="L43" s="59">
        <v>397</v>
      </c>
      <c r="M43" s="48">
        <f>C43+D43+E43</f>
        <v>550</v>
      </c>
      <c r="N43" s="17">
        <f>SUM(M43,M52,M60,M68,M76)</f>
        <v>2029</v>
      </c>
      <c r="O43" s="19">
        <f>50000-SUM(M43,M52,M60,M68)</f>
        <v>48303</v>
      </c>
      <c r="P43" s="15"/>
    </row>
    <row r="44" spans="1:16" ht="12.75">
      <c r="A44" s="11" t="s">
        <v>7</v>
      </c>
      <c r="B44" s="16">
        <v>17052</v>
      </c>
      <c r="C44" s="16">
        <v>3051</v>
      </c>
      <c r="D44" s="16">
        <v>3710</v>
      </c>
      <c r="E44" s="16">
        <v>8077</v>
      </c>
      <c r="F44" s="12"/>
      <c r="G44" s="12"/>
      <c r="H44" s="12"/>
      <c r="I44" s="16">
        <v>49</v>
      </c>
      <c r="J44" s="16">
        <v>2100</v>
      </c>
      <c r="K44" s="12"/>
      <c r="L44" s="59">
        <v>65</v>
      </c>
      <c r="M44" s="48">
        <f>C44+D44+E44</f>
        <v>14838</v>
      </c>
      <c r="N44" s="17">
        <f>SUM(M44,M53,M61,M69,M77)</f>
        <v>56026</v>
      </c>
      <c r="O44" s="19">
        <f>50000-SUM(M44,M53,M61,M69)</f>
        <v>4072</v>
      </c>
      <c r="P44" s="15"/>
    </row>
    <row r="45" spans="1:16" ht="12.75">
      <c r="A45" s="11" t="s">
        <v>8</v>
      </c>
      <c r="B45" s="16">
        <v>13188</v>
      </c>
      <c r="C45" s="16">
        <v>198</v>
      </c>
      <c r="D45" s="16">
        <v>1461</v>
      </c>
      <c r="E45" s="16">
        <v>6932</v>
      </c>
      <c r="F45" s="12"/>
      <c r="G45" s="12"/>
      <c r="H45" s="12"/>
      <c r="I45" s="16">
        <v>4146</v>
      </c>
      <c r="J45" s="16">
        <v>232</v>
      </c>
      <c r="K45" s="12"/>
      <c r="L45" s="59">
        <v>219</v>
      </c>
      <c r="M45" s="49">
        <f>C45+D45+E45</f>
        <v>8591</v>
      </c>
      <c r="N45" s="21">
        <f>SUM(M45,M54,M62,M70,M78)</f>
        <v>52157</v>
      </c>
      <c r="O45" s="22">
        <f>50000-SUM(M45,M54,M62,M70)</f>
        <v>11122</v>
      </c>
      <c r="P45" s="19"/>
    </row>
    <row r="46" spans="1:16" ht="12.75">
      <c r="A46" s="11" t="s">
        <v>9</v>
      </c>
      <c r="B46" s="16">
        <v>17142</v>
      </c>
      <c r="C46" s="16">
        <v>289</v>
      </c>
      <c r="D46" s="16">
        <v>754</v>
      </c>
      <c r="E46" s="16">
        <v>5076</v>
      </c>
      <c r="F46" s="12"/>
      <c r="G46" s="12"/>
      <c r="H46" s="12"/>
      <c r="I46" s="16">
        <v>5934</v>
      </c>
      <c r="J46" s="16">
        <v>3282</v>
      </c>
      <c r="K46" s="12"/>
      <c r="L46" s="59">
        <v>1807</v>
      </c>
      <c r="M46" s="48">
        <f>C46+D46+E46</f>
        <v>6119</v>
      </c>
      <c r="N46" s="17">
        <f>SUM(M46,M55,M63,M71,M79)</f>
        <v>24367</v>
      </c>
      <c r="O46" s="19">
        <f>50000-SUM(M46,M55,M63,M71)</f>
        <v>30731</v>
      </c>
      <c r="P46" s="15"/>
    </row>
    <row r="47" spans="1:16" ht="12.75">
      <c r="A47" s="11" t="s">
        <v>48</v>
      </c>
      <c r="B47" s="16">
        <v>4015</v>
      </c>
      <c r="C47" s="16">
        <v>52</v>
      </c>
      <c r="D47" s="16">
        <v>119</v>
      </c>
      <c r="E47" s="16">
        <v>1111</v>
      </c>
      <c r="F47" s="12"/>
      <c r="G47" s="12"/>
      <c r="H47" s="12"/>
      <c r="I47" s="16">
        <v>1700</v>
      </c>
      <c r="J47" s="16">
        <v>928</v>
      </c>
      <c r="K47" s="12"/>
      <c r="L47" s="59">
        <v>105</v>
      </c>
      <c r="M47" s="48">
        <f>C47+D47+E47</f>
        <v>1282</v>
      </c>
      <c r="N47" s="17"/>
      <c r="O47" s="19">
        <f>50000-SUM(M47,M56,M64,M72)</f>
        <v>48718</v>
      </c>
      <c r="P47" s="15"/>
    </row>
    <row r="48" spans="1:16" ht="12.75">
      <c r="A48" s="20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60"/>
      <c r="M48" s="50"/>
      <c r="N48" s="13"/>
      <c r="O48" s="14"/>
      <c r="P48" s="15"/>
    </row>
    <row r="49" spans="1:16" ht="12.75">
      <c r="A49" s="20" t="s">
        <v>28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60"/>
      <c r="M49" s="50"/>
      <c r="N49" s="13"/>
      <c r="O49" s="14" t="s">
        <v>42</v>
      </c>
      <c r="P49" s="15"/>
    </row>
    <row r="50" spans="1:16" ht="12.75">
      <c r="A50" s="11" t="s">
        <v>4</v>
      </c>
      <c r="B50" s="16">
        <v>3503</v>
      </c>
      <c r="C50" s="16">
        <v>53</v>
      </c>
      <c r="D50" s="16">
        <v>292</v>
      </c>
      <c r="E50" s="16">
        <v>660</v>
      </c>
      <c r="F50" s="12"/>
      <c r="G50" s="12"/>
      <c r="H50" s="12"/>
      <c r="I50" s="16">
        <v>1677</v>
      </c>
      <c r="J50" s="16">
        <v>604</v>
      </c>
      <c r="K50" s="12"/>
      <c r="L50" s="59">
        <v>217</v>
      </c>
      <c r="M50" s="48">
        <f>C50+D50+E50</f>
        <v>1005</v>
      </c>
      <c r="N50" s="17">
        <f aca="true" t="shared" si="6" ref="N50:N55">SUM(M50,M58,M66,M74,M82)</f>
        <v>3851</v>
      </c>
      <c r="O50" s="19">
        <f aca="true" t="shared" si="7" ref="O50:O55">50000-SUM(M50,M58,M66,M74)</f>
        <v>46875</v>
      </c>
      <c r="P50" s="15"/>
    </row>
    <row r="51" spans="1:16" ht="12.75">
      <c r="A51" s="11" t="s">
        <v>5</v>
      </c>
      <c r="B51" s="16">
        <v>2229</v>
      </c>
      <c r="C51" s="16">
        <v>10</v>
      </c>
      <c r="D51" s="16">
        <v>105</v>
      </c>
      <c r="E51" s="16">
        <v>1225</v>
      </c>
      <c r="F51" s="12"/>
      <c r="G51" s="12"/>
      <c r="H51" s="12"/>
      <c r="I51" s="16">
        <v>634</v>
      </c>
      <c r="J51" s="16">
        <v>168</v>
      </c>
      <c r="K51" s="12"/>
      <c r="L51" s="59">
        <v>87</v>
      </c>
      <c r="M51" s="48">
        <f>C51+D51+E51</f>
        <v>1340</v>
      </c>
      <c r="N51" s="17">
        <f t="shared" si="6"/>
        <v>5599</v>
      </c>
      <c r="O51" s="19">
        <f t="shared" si="7"/>
        <v>45521</v>
      </c>
      <c r="P51" s="15"/>
    </row>
    <row r="52" spans="1:16" ht="12.75">
      <c r="A52" s="11" t="s">
        <v>6</v>
      </c>
      <c r="B52" s="16">
        <v>3507</v>
      </c>
      <c r="C52" s="16">
        <v>6</v>
      </c>
      <c r="D52" s="16">
        <v>103</v>
      </c>
      <c r="E52" s="16">
        <v>437</v>
      </c>
      <c r="F52" s="12"/>
      <c r="G52" s="12"/>
      <c r="H52" s="12"/>
      <c r="I52" s="16">
        <v>2351</v>
      </c>
      <c r="J52" s="16">
        <v>277</v>
      </c>
      <c r="K52" s="12"/>
      <c r="L52" s="59">
        <v>333</v>
      </c>
      <c r="M52" s="48">
        <f>C52+D52+E52</f>
        <v>546</v>
      </c>
      <c r="N52" s="17">
        <f t="shared" si="6"/>
        <v>1838</v>
      </c>
      <c r="O52" s="19">
        <f t="shared" si="7"/>
        <v>48521</v>
      </c>
      <c r="P52" s="15"/>
    </row>
    <row r="53" spans="1:16" ht="12.75">
      <c r="A53" s="11" t="s">
        <v>7</v>
      </c>
      <c r="B53" s="16">
        <v>15352</v>
      </c>
      <c r="C53" s="16">
        <v>2953</v>
      </c>
      <c r="D53" s="16">
        <v>3241</v>
      </c>
      <c r="E53" s="16">
        <v>5768</v>
      </c>
      <c r="F53" s="12"/>
      <c r="G53" s="12"/>
      <c r="H53" s="12"/>
      <c r="I53" s="16">
        <v>60</v>
      </c>
      <c r="J53" s="16">
        <v>3259</v>
      </c>
      <c r="K53" s="12"/>
      <c r="L53" s="59">
        <v>71</v>
      </c>
      <c r="M53" s="48">
        <f>C53+D53+E53</f>
        <v>11962</v>
      </c>
      <c r="N53" s="17">
        <f t="shared" si="6"/>
        <v>52744</v>
      </c>
      <c r="O53" s="19">
        <f t="shared" si="7"/>
        <v>8812</v>
      </c>
      <c r="P53" s="15"/>
    </row>
    <row r="54" spans="1:16" ht="12.75">
      <c r="A54" s="11" t="s">
        <v>8</v>
      </c>
      <c r="B54" s="16">
        <v>18083</v>
      </c>
      <c r="C54" s="16">
        <v>172</v>
      </c>
      <c r="D54" s="16">
        <v>2574</v>
      </c>
      <c r="E54" s="16">
        <v>8767</v>
      </c>
      <c r="F54" s="12"/>
      <c r="G54" s="12"/>
      <c r="H54" s="12"/>
      <c r="I54" s="16">
        <v>5335</v>
      </c>
      <c r="J54" s="16">
        <v>613</v>
      </c>
      <c r="K54" s="12"/>
      <c r="L54" s="59">
        <v>622</v>
      </c>
      <c r="M54" s="49">
        <f>C54+D54+E54</f>
        <v>11513</v>
      </c>
      <c r="N54" s="21">
        <f t="shared" si="6"/>
        <v>56295</v>
      </c>
      <c r="O54" s="22">
        <f t="shared" si="7"/>
        <v>6434</v>
      </c>
      <c r="P54" s="19"/>
    </row>
    <row r="55" spans="1:16" ht="12.75">
      <c r="A55" s="11" t="s">
        <v>9</v>
      </c>
      <c r="B55" s="16">
        <v>22761</v>
      </c>
      <c r="C55" s="16">
        <v>198</v>
      </c>
      <c r="D55" s="16">
        <v>1235</v>
      </c>
      <c r="E55" s="16">
        <v>4346</v>
      </c>
      <c r="F55" s="12"/>
      <c r="G55" s="12"/>
      <c r="H55" s="12"/>
      <c r="I55" s="16">
        <v>12421</v>
      </c>
      <c r="J55" s="16">
        <v>2745</v>
      </c>
      <c r="K55" s="12"/>
      <c r="L55" s="59">
        <v>1816</v>
      </c>
      <c r="M55" s="48">
        <f>C55+D55+E55</f>
        <v>5779</v>
      </c>
      <c r="N55" s="17">
        <f t="shared" si="6"/>
        <v>23400</v>
      </c>
      <c r="O55" s="19">
        <f t="shared" si="7"/>
        <v>31752</v>
      </c>
      <c r="P55" s="15"/>
    </row>
    <row r="56" spans="1:16" ht="12.75">
      <c r="A56" s="20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60"/>
      <c r="M56" s="50"/>
      <c r="N56" s="13"/>
      <c r="O56" s="14"/>
      <c r="P56" s="15"/>
    </row>
    <row r="57" spans="1:16" ht="12.75">
      <c r="A57" s="20" t="s">
        <v>29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60"/>
      <c r="M57" s="51"/>
      <c r="N57" s="13"/>
      <c r="O57" s="14" t="s">
        <v>43</v>
      </c>
      <c r="P57" s="23"/>
    </row>
    <row r="58" spans="1:16" ht="12.75">
      <c r="A58" s="11" t="s">
        <v>4</v>
      </c>
      <c r="B58" s="16">
        <v>2114</v>
      </c>
      <c r="C58" s="16">
        <v>0</v>
      </c>
      <c r="D58" s="16">
        <v>175</v>
      </c>
      <c r="E58" s="16">
        <v>599</v>
      </c>
      <c r="F58" s="16">
        <v>388</v>
      </c>
      <c r="G58" s="16">
        <v>139</v>
      </c>
      <c r="H58" s="16">
        <v>72</v>
      </c>
      <c r="I58" s="16">
        <v>617</v>
      </c>
      <c r="J58" s="16">
        <v>470</v>
      </c>
      <c r="K58" s="16">
        <v>0</v>
      </c>
      <c r="L58" s="59">
        <v>208</v>
      </c>
      <c r="M58" s="48">
        <f>C58+D58+E58</f>
        <v>774</v>
      </c>
      <c r="N58" s="17">
        <f aca="true" t="shared" si="8" ref="N58:N63">SUM(M58,M66,M74,M82,M90)</f>
        <v>3263</v>
      </c>
      <c r="O58" s="19">
        <f aca="true" t="shared" si="9" ref="O58:O63">50000-SUM(M58,M66,M74,M82)</f>
        <v>47154</v>
      </c>
      <c r="P58" s="23"/>
    </row>
    <row r="59" spans="1:16" ht="12.75">
      <c r="A59" s="11" t="s">
        <v>5</v>
      </c>
      <c r="B59" s="16">
        <v>1363</v>
      </c>
      <c r="C59" s="16">
        <v>9</v>
      </c>
      <c r="D59" s="16">
        <v>77</v>
      </c>
      <c r="E59" s="16">
        <v>678</v>
      </c>
      <c r="F59" s="16">
        <v>294</v>
      </c>
      <c r="G59" s="16">
        <v>344</v>
      </c>
      <c r="H59" s="16">
        <v>40</v>
      </c>
      <c r="I59" s="16">
        <v>267</v>
      </c>
      <c r="J59" s="16">
        <v>202</v>
      </c>
      <c r="K59" s="16">
        <v>0</v>
      </c>
      <c r="L59" s="59">
        <v>130</v>
      </c>
      <c r="M59" s="48">
        <f>C59+D59+E59</f>
        <v>764</v>
      </c>
      <c r="N59" s="17">
        <f t="shared" si="8"/>
        <v>4882</v>
      </c>
      <c r="O59" s="19">
        <f t="shared" si="9"/>
        <v>45741</v>
      </c>
      <c r="P59" s="23"/>
    </row>
    <row r="60" spans="1:16" ht="12.75">
      <c r="A60" s="11" t="s">
        <v>6</v>
      </c>
      <c r="B60" s="16">
        <v>1488</v>
      </c>
      <c r="C60" s="16">
        <v>18</v>
      </c>
      <c r="D60" s="16">
        <v>67</v>
      </c>
      <c r="E60" s="16">
        <v>267</v>
      </c>
      <c r="F60" s="16">
        <v>171</v>
      </c>
      <c r="G60" s="16">
        <v>59</v>
      </c>
      <c r="H60" s="16">
        <v>37</v>
      </c>
      <c r="I60" s="16">
        <v>662</v>
      </c>
      <c r="J60" s="16">
        <v>205</v>
      </c>
      <c r="K60" s="16">
        <v>0</v>
      </c>
      <c r="L60" s="59">
        <v>269</v>
      </c>
      <c r="M60" s="48">
        <f>C60+D60+E60</f>
        <v>352</v>
      </c>
      <c r="N60" s="17">
        <f t="shared" si="8"/>
        <v>1567</v>
      </c>
      <c r="O60" s="19">
        <f t="shared" si="9"/>
        <v>48708</v>
      </c>
      <c r="P60" s="23"/>
    </row>
    <row r="61" spans="1:16" ht="12.75">
      <c r="A61" s="11" t="s">
        <v>7</v>
      </c>
      <c r="B61" s="16">
        <v>14250</v>
      </c>
      <c r="C61" s="16">
        <v>3746</v>
      </c>
      <c r="D61" s="16">
        <v>2187</v>
      </c>
      <c r="E61" s="16">
        <v>5350</v>
      </c>
      <c r="F61" s="16">
        <v>3837</v>
      </c>
      <c r="G61" s="16">
        <v>577</v>
      </c>
      <c r="H61" s="16">
        <v>936</v>
      </c>
      <c r="I61" s="16">
        <v>31</v>
      </c>
      <c r="J61" s="16">
        <v>2850</v>
      </c>
      <c r="K61" s="16">
        <v>30</v>
      </c>
      <c r="L61" s="59">
        <v>56</v>
      </c>
      <c r="M61" s="48">
        <f>C61+D61+E61</f>
        <v>11283</v>
      </c>
      <c r="N61" s="17">
        <f t="shared" si="8"/>
        <v>50644</v>
      </c>
      <c r="O61" s="19">
        <f t="shared" si="9"/>
        <v>9218</v>
      </c>
      <c r="P61" s="23"/>
    </row>
    <row r="62" spans="1:16" ht="12.75">
      <c r="A62" s="11" t="s">
        <v>8</v>
      </c>
      <c r="B62" s="16">
        <v>13358</v>
      </c>
      <c r="C62" s="16">
        <v>175</v>
      </c>
      <c r="D62" s="16">
        <v>1994</v>
      </c>
      <c r="E62" s="16">
        <v>6710</v>
      </c>
      <c r="F62" s="16">
        <v>3404</v>
      </c>
      <c r="G62" s="16">
        <v>2633</v>
      </c>
      <c r="H62" s="16">
        <v>673</v>
      </c>
      <c r="I62" s="16">
        <v>2571</v>
      </c>
      <c r="J62" s="16">
        <v>1097</v>
      </c>
      <c r="K62" s="16">
        <v>15</v>
      </c>
      <c r="L62" s="59">
        <v>796</v>
      </c>
      <c r="M62" s="52">
        <f>C62+D62+E62</f>
        <v>8879</v>
      </c>
      <c r="N62" s="18">
        <f t="shared" si="8"/>
        <v>54735</v>
      </c>
      <c r="O62" s="22">
        <f t="shared" si="9"/>
        <v>5218</v>
      </c>
      <c r="P62" s="24"/>
    </row>
    <row r="63" spans="1:16" ht="12.75">
      <c r="A63" s="11" t="s">
        <v>9</v>
      </c>
      <c r="B63" s="16">
        <v>13655</v>
      </c>
      <c r="C63" s="16">
        <v>200</v>
      </c>
      <c r="D63" s="16">
        <v>767</v>
      </c>
      <c r="E63" s="16">
        <v>3061</v>
      </c>
      <c r="F63" s="16">
        <v>1783</v>
      </c>
      <c r="G63" s="16">
        <v>831</v>
      </c>
      <c r="H63" s="16">
        <v>447</v>
      </c>
      <c r="I63" s="16">
        <v>4980</v>
      </c>
      <c r="J63" s="16">
        <v>2975</v>
      </c>
      <c r="K63" s="16">
        <v>8</v>
      </c>
      <c r="L63" s="59">
        <v>1664</v>
      </c>
      <c r="M63" s="48">
        <f>C63+D63+E63</f>
        <v>4028</v>
      </c>
      <c r="N63" s="17">
        <f t="shared" si="8"/>
        <v>20852</v>
      </c>
      <c r="O63" s="19">
        <f t="shared" si="9"/>
        <v>32379</v>
      </c>
      <c r="P63" s="23"/>
    </row>
    <row r="64" spans="1:16" ht="12.75">
      <c r="A64" s="20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60"/>
      <c r="M64" s="50"/>
      <c r="N64" s="13"/>
      <c r="O64" s="14"/>
      <c r="P64" s="23"/>
    </row>
    <row r="65" spans="1:16" ht="12.75">
      <c r="A65" s="20" t="s">
        <v>30</v>
      </c>
      <c r="B65" s="12"/>
      <c r="C65" s="12"/>
      <c r="D65" s="12"/>
      <c r="E65" s="12"/>
      <c r="F65" s="12"/>
      <c r="G65" s="12"/>
      <c r="H65" s="12"/>
      <c r="I65" s="12"/>
      <c r="J65" s="12"/>
      <c r="K65" s="25"/>
      <c r="L65" s="60"/>
      <c r="M65" s="49"/>
      <c r="N65" s="26"/>
      <c r="O65" s="26"/>
      <c r="P65" s="23"/>
    </row>
    <row r="66" spans="1:16" ht="12.75">
      <c r="A66" s="11" t="s">
        <v>4</v>
      </c>
      <c r="B66" s="16">
        <v>1860</v>
      </c>
      <c r="C66" s="27">
        <v>26</v>
      </c>
      <c r="D66" s="27">
        <v>80</v>
      </c>
      <c r="E66" s="28">
        <v>503</v>
      </c>
      <c r="F66" s="27">
        <v>214</v>
      </c>
      <c r="G66" s="27">
        <v>233</v>
      </c>
      <c r="H66" s="27">
        <v>56</v>
      </c>
      <c r="I66" s="27">
        <v>523</v>
      </c>
      <c r="J66" s="27">
        <v>544</v>
      </c>
      <c r="K66" s="27">
        <v>0</v>
      </c>
      <c r="L66" s="61">
        <v>184</v>
      </c>
      <c r="M66" s="53">
        <f>C66+D66+E66</f>
        <v>609</v>
      </c>
      <c r="N66" s="17">
        <f aca="true" t="shared" si="10" ref="N66:N71">SUM(M66,M74,M82,M90,M98)</f>
        <v>2671</v>
      </c>
      <c r="O66" s="29"/>
      <c r="P66" s="23"/>
    </row>
    <row r="67" spans="1:16" ht="12.75">
      <c r="A67" s="11" t="s">
        <v>5</v>
      </c>
      <c r="B67" s="16">
        <v>1740</v>
      </c>
      <c r="C67" s="27">
        <v>0</v>
      </c>
      <c r="D67" s="27">
        <v>25</v>
      </c>
      <c r="E67" s="28">
        <v>1100</v>
      </c>
      <c r="F67" s="27">
        <v>212</v>
      </c>
      <c r="G67" s="27">
        <v>863</v>
      </c>
      <c r="H67" s="27">
        <v>25</v>
      </c>
      <c r="I67" s="27">
        <v>176</v>
      </c>
      <c r="J67" s="27">
        <v>217</v>
      </c>
      <c r="K67" s="27">
        <v>0</v>
      </c>
      <c r="L67" s="61">
        <v>217</v>
      </c>
      <c r="M67" s="53">
        <f>C67+D67+E67</f>
        <v>1125</v>
      </c>
      <c r="N67" s="17">
        <f t="shared" si="10"/>
        <v>4362</v>
      </c>
      <c r="O67" s="29"/>
      <c r="P67" s="23"/>
    </row>
    <row r="68" spans="1:16" ht="12.75">
      <c r="A68" s="11" t="s">
        <v>6</v>
      </c>
      <c r="B68" s="16">
        <v>1151</v>
      </c>
      <c r="C68" s="27">
        <v>6</v>
      </c>
      <c r="D68" s="27">
        <v>35</v>
      </c>
      <c r="E68" s="28">
        <v>208</v>
      </c>
      <c r="F68" s="27">
        <v>120</v>
      </c>
      <c r="G68" s="27">
        <v>45</v>
      </c>
      <c r="H68" s="27">
        <v>43</v>
      </c>
      <c r="I68" s="27">
        <v>422</v>
      </c>
      <c r="J68" s="27">
        <v>205</v>
      </c>
      <c r="K68" s="27">
        <v>0</v>
      </c>
      <c r="L68" s="61">
        <v>275</v>
      </c>
      <c r="M68" s="53">
        <f>C68+D68+E68</f>
        <v>249</v>
      </c>
      <c r="N68" s="17">
        <f t="shared" si="10"/>
        <v>1398</v>
      </c>
      <c r="O68" s="29"/>
      <c r="P68" s="23"/>
    </row>
    <row r="69" spans="1:16" ht="12.75">
      <c r="A69" s="11" t="s">
        <v>7</v>
      </c>
      <c r="B69" s="16">
        <v>10526</v>
      </c>
      <c r="C69" s="16">
        <v>3669</v>
      </c>
      <c r="D69" s="16">
        <v>1151</v>
      </c>
      <c r="E69" s="28">
        <v>3025</v>
      </c>
      <c r="F69" s="16">
        <v>1917</v>
      </c>
      <c r="G69" s="27">
        <v>498</v>
      </c>
      <c r="H69" s="27">
        <v>610</v>
      </c>
      <c r="I69" s="27">
        <v>31</v>
      </c>
      <c r="J69" s="16">
        <v>2568</v>
      </c>
      <c r="K69" s="27">
        <v>33</v>
      </c>
      <c r="L69" s="61">
        <v>49</v>
      </c>
      <c r="M69" s="53">
        <f>C69+D69+E69</f>
        <v>7845</v>
      </c>
      <c r="N69" s="17">
        <f t="shared" si="10"/>
        <v>47875</v>
      </c>
      <c r="O69" s="29"/>
      <c r="P69" s="23"/>
    </row>
    <row r="70" spans="1:16" ht="12.75">
      <c r="A70" s="11" t="s">
        <v>8</v>
      </c>
      <c r="B70" s="16">
        <v>13951</v>
      </c>
      <c r="C70" s="27">
        <v>88</v>
      </c>
      <c r="D70" s="27">
        <v>847</v>
      </c>
      <c r="E70" s="28">
        <v>8960</v>
      </c>
      <c r="F70" s="16">
        <v>2562</v>
      </c>
      <c r="G70" s="16">
        <v>5793</v>
      </c>
      <c r="H70" s="27">
        <v>605</v>
      </c>
      <c r="I70" s="16">
        <v>1738</v>
      </c>
      <c r="J70" s="16">
        <v>1329</v>
      </c>
      <c r="K70" s="27">
        <v>23</v>
      </c>
      <c r="L70" s="61">
        <v>966</v>
      </c>
      <c r="M70" s="54">
        <f>C70+D70+E70</f>
        <v>9895</v>
      </c>
      <c r="N70" s="21">
        <f t="shared" si="10"/>
        <v>53070</v>
      </c>
      <c r="O70" s="29"/>
      <c r="P70" s="23"/>
    </row>
    <row r="71" spans="1:16" ht="12.75">
      <c r="A71" s="11" t="s">
        <v>9</v>
      </c>
      <c r="B71" s="16">
        <v>11666</v>
      </c>
      <c r="C71" s="27">
        <v>0</v>
      </c>
      <c r="D71" s="27">
        <v>386</v>
      </c>
      <c r="E71" s="28">
        <v>2957</v>
      </c>
      <c r="F71" s="16">
        <v>1353</v>
      </c>
      <c r="G71" s="16">
        <v>1179</v>
      </c>
      <c r="H71" s="27">
        <v>425</v>
      </c>
      <c r="I71" s="16">
        <v>3350</v>
      </c>
      <c r="J71" s="16">
        <v>3034</v>
      </c>
      <c r="K71" s="27">
        <v>0</v>
      </c>
      <c r="L71" s="59">
        <v>1807</v>
      </c>
      <c r="M71" s="53">
        <f>C71+D71+E71</f>
        <v>3343</v>
      </c>
      <c r="N71" s="17">
        <f t="shared" si="10"/>
        <v>18601</v>
      </c>
      <c r="O71" s="29"/>
      <c r="P71" s="23"/>
    </row>
    <row r="72" spans="1:16" ht="12.75">
      <c r="A72" s="11"/>
      <c r="B72" s="12"/>
      <c r="C72" s="12"/>
      <c r="D72" s="12"/>
      <c r="E72" s="12"/>
      <c r="F72" s="12"/>
      <c r="G72" s="12"/>
      <c r="H72" s="12"/>
      <c r="I72" s="12"/>
      <c r="J72" s="12"/>
      <c r="K72" s="30"/>
      <c r="L72" s="60"/>
      <c r="M72" s="49"/>
      <c r="N72" s="26"/>
      <c r="O72" s="26"/>
      <c r="P72" s="23"/>
    </row>
    <row r="73" spans="1:16" ht="12.75">
      <c r="A73" s="20" t="s">
        <v>31</v>
      </c>
      <c r="B73" s="12"/>
      <c r="C73" s="12"/>
      <c r="D73" s="12"/>
      <c r="E73" s="12"/>
      <c r="F73" s="12"/>
      <c r="G73" s="12"/>
      <c r="H73" s="12"/>
      <c r="I73" s="12"/>
      <c r="J73" s="12"/>
      <c r="K73" s="30"/>
      <c r="L73" s="60"/>
      <c r="M73" s="50"/>
      <c r="N73" s="26"/>
      <c r="O73" s="26"/>
      <c r="P73" s="23"/>
    </row>
    <row r="74" spans="1:24" ht="12.75">
      <c r="A74" s="11" t="s">
        <v>4</v>
      </c>
      <c r="B74" s="31">
        <v>2928</v>
      </c>
      <c r="C74" s="32">
        <v>12</v>
      </c>
      <c r="D74" s="32">
        <v>148</v>
      </c>
      <c r="E74" s="33">
        <v>577</v>
      </c>
      <c r="F74" s="32">
        <v>286</v>
      </c>
      <c r="G74" s="32">
        <v>224</v>
      </c>
      <c r="H74" s="32">
        <v>67</v>
      </c>
      <c r="I74" s="31">
        <v>1446</v>
      </c>
      <c r="J74" s="32">
        <v>440</v>
      </c>
      <c r="K74" s="32">
        <v>1</v>
      </c>
      <c r="L74" s="62">
        <v>304</v>
      </c>
      <c r="M74" s="53">
        <f>C74+D74+E74</f>
        <v>737</v>
      </c>
      <c r="N74" s="17">
        <f aca="true" t="shared" si="11" ref="N74:N79">SUM(M74,M82,M90,M98,M106)</f>
        <v>2234</v>
      </c>
      <c r="O74" s="34"/>
      <c r="P74" s="35"/>
      <c r="Q74" s="1"/>
      <c r="R74" s="1"/>
      <c r="S74" s="1"/>
      <c r="T74" s="1"/>
      <c r="U74" s="1"/>
      <c r="V74" s="1"/>
      <c r="W74" s="1"/>
      <c r="X74" s="1"/>
    </row>
    <row r="75" spans="1:24" ht="12.75">
      <c r="A75" s="11" t="s">
        <v>5</v>
      </c>
      <c r="B75" s="31">
        <v>2315</v>
      </c>
      <c r="C75" s="32">
        <v>3</v>
      </c>
      <c r="D75" s="32">
        <v>99</v>
      </c>
      <c r="E75" s="33">
        <v>1148</v>
      </c>
      <c r="F75" s="32">
        <v>246</v>
      </c>
      <c r="G75" s="32">
        <v>867</v>
      </c>
      <c r="H75" s="32">
        <v>35</v>
      </c>
      <c r="I75" s="32">
        <v>648</v>
      </c>
      <c r="J75" s="32">
        <v>220</v>
      </c>
      <c r="K75" s="32" t="s">
        <v>3</v>
      </c>
      <c r="L75" s="62">
        <v>197</v>
      </c>
      <c r="M75" s="53">
        <f>C75+D75+E75</f>
        <v>1250</v>
      </c>
      <c r="N75" s="17">
        <f t="shared" si="11"/>
        <v>3427</v>
      </c>
      <c r="O75" s="34"/>
      <c r="P75" s="35"/>
      <c r="Q75" s="1"/>
      <c r="R75" s="1"/>
      <c r="S75" s="1"/>
      <c r="T75" s="1"/>
      <c r="U75" s="1"/>
      <c r="V75" s="1"/>
      <c r="W75" s="1"/>
      <c r="X75" s="1"/>
    </row>
    <row r="76" spans="1:24" ht="12.75">
      <c r="A76" s="11" t="s">
        <v>6</v>
      </c>
      <c r="B76" s="31">
        <v>2109</v>
      </c>
      <c r="C76" s="32">
        <v>8</v>
      </c>
      <c r="D76" s="32">
        <v>60</v>
      </c>
      <c r="E76" s="33">
        <v>264</v>
      </c>
      <c r="F76" s="32">
        <v>160</v>
      </c>
      <c r="G76" s="32">
        <v>72</v>
      </c>
      <c r="H76" s="32">
        <v>32</v>
      </c>
      <c r="I76" s="31">
        <v>1336</v>
      </c>
      <c r="J76" s="32">
        <v>148</v>
      </c>
      <c r="K76" s="32" t="s">
        <v>3</v>
      </c>
      <c r="L76" s="62">
        <v>293</v>
      </c>
      <c r="M76" s="53">
        <f>C76+D76+E76</f>
        <v>332</v>
      </c>
      <c r="N76" s="17">
        <f t="shared" si="11"/>
        <v>1309</v>
      </c>
      <c r="O76" s="34"/>
      <c r="P76" s="35"/>
      <c r="Q76" s="1"/>
      <c r="R76" s="1"/>
      <c r="S76" s="1"/>
      <c r="T76" s="1"/>
      <c r="U76" s="1"/>
      <c r="V76" s="1"/>
      <c r="W76" s="1"/>
      <c r="X76" s="1"/>
    </row>
    <row r="77" spans="1:24" ht="12.75">
      <c r="A77" s="11" t="s">
        <v>7</v>
      </c>
      <c r="B77" s="31">
        <v>12746</v>
      </c>
      <c r="C77" s="31">
        <v>3147</v>
      </c>
      <c r="D77" s="31">
        <v>2546</v>
      </c>
      <c r="E77" s="33">
        <v>4405</v>
      </c>
      <c r="F77" s="31">
        <v>2843</v>
      </c>
      <c r="G77" s="32">
        <v>672</v>
      </c>
      <c r="H77" s="32">
        <v>890</v>
      </c>
      <c r="I77" s="32">
        <v>54</v>
      </c>
      <c r="J77" s="31">
        <v>2486</v>
      </c>
      <c r="K77" s="32">
        <v>53</v>
      </c>
      <c r="L77" s="62">
        <v>55</v>
      </c>
      <c r="M77" s="53">
        <f>C77+D77+E77</f>
        <v>10098</v>
      </c>
      <c r="N77" s="17">
        <f t="shared" si="11"/>
        <v>47915</v>
      </c>
      <c r="O77" s="34"/>
      <c r="P77" s="35"/>
      <c r="Q77" s="1"/>
      <c r="R77" s="1"/>
      <c r="S77" s="1"/>
      <c r="T77" s="1"/>
      <c r="U77" s="1"/>
      <c r="V77" s="1"/>
      <c r="W77" s="1"/>
      <c r="X77" s="1"/>
    </row>
    <row r="78" spans="1:24" ht="12.75">
      <c r="A78" s="11" t="s">
        <v>8</v>
      </c>
      <c r="B78" s="31">
        <v>20833</v>
      </c>
      <c r="C78" s="32">
        <v>97</v>
      </c>
      <c r="D78" s="31">
        <v>2714</v>
      </c>
      <c r="E78" s="33">
        <v>10468</v>
      </c>
      <c r="F78" s="31">
        <v>3718</v>
      </c>
      <c r="G78" s="31">
        <v>6013</v>
      </c>
      <c r="H78" s="32">
        <v>737</v>
      </c>
      <c r="I78" s="31">
        <v>5089</v>
      </c>
      <c r="J78" s="31">
        <v>1180</v>
      </c>
      <c r="K78" s="32">
        <v>32</v>
      </c>
      <c r="L78" s="63">
        <v>1253</v>
      </c>
      <c r="M78" s="54">
        <f>C78+D78+E78</f>
        <v>13279</v>
      </c>
      <c r="N78" s="21">
        <f t="shared" si="11"/>
        <v>50730</v>
      </c>
      <c r="O78" s="34"/>
      <c r="P78" s="35"/>
      <c r="Q78" s="1"/>
      <c r="R78" s="1"/>
      <c r="S78" s="1"/>
      <c r="T78" s="1"/>
      <c r="U78" s="1"/>
      <c r="V78" s="1"/>
      <c r="W78" s="1"/>
      <c r="X78" s="1"/>
    </row>
    <row r="79" spans="1:24" ht="12.75">
      <c r="A79" s="11" t="s">
        <v>9</v>
      </c>
      <c r="B79" s="31">
        <v>21217</v>
      </c>
      <c r="C79" s="32">
        <v>96</v>
      </c>
      <c r="D79" s="32">
        <v>928</v>
      </c>
      <c r="E79" s="33">
        <v>4074</v>
      </c>
      <c r="F79" s="31">
        <v>1835</v>
      </c>
      <c r="G79" s="31">
        <v>1777</v>
      </c>
      <c r="H79" s="32">
        <v>462</v>
      </c>
      <c r="I79" s="31">
        <v>10601</v>
      </c>
      <c r="J79" s="31">
        <v>3028</v>
      </c>
      <c r="K79" s="32">
        <v>16</v>
      </c>
      <c r="L79" s="63">
        <v>2474</v>
      </c>
      <c r="M79" s="53">
        <f>C79+D79+E79</f>
        <v>5098</v>
      </c>
      <c r="N79" s="17">
        <f t="shared" si="11"/>
        <v>16812</v>
      </c>
      <c r="O79" s="34"/>
      <c r="P79" s="35"/>
      <c r="Q79" s="1"/>
      <c r="R79" s="1"/>
      <c r="S79" s="1"/>
      <c r="T79" s="1"/>
      <c r="U79" s="1"/>
      <c r="V79" s="1"/>
      <c r="W79" s="1"/>
      <c r="X79" s="1"/>
    </row>
    <row r="80" spans="1:16" ht="12.75">
      <c r="A80" s="20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60"/>
      <c r="M80" s="55"/>
      <c r="N80" s="26"/>
      <c r="O80" s="26"/>
      <c r="P80" s="23"/>
    </row>
    <row r="81" spans="1:16" ht="12.75">
      <c r="A81" s="36" t="s">
        <v>32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64"/>
      <c r="M81" s="56"/>
      <c r="N81" s="26"/>
      <c r="O81" s="26"/>
      <c r="P81" s="23"/>
    </row>
    <row r="82" spans="1:16" ht="12.75">
      <c r="A82" s="11" t="s">
        <v>4</v>
      </c>
      <c r="B82" s="37">
        <v>2909</v>
      </c>
      <c r="C82" s="38">
        <v>21</v>
      </c>
      <c r="D82" s="38">
        <v>170</v>
      </c>
      <c r="E82" s="37">
        <v>535</v>
      </c>
      <c r="F82" s="38">
        <v>268</v>
      </c>
      <c r="G82" s="38">
        <v>208</v>
      </c>
      <c r="H82" s="38">
        <v>59</v>
      </c>
      <c r="I82" s="37">
        <v>1548</v>
      </c>
      <c r="J82" s="38">
        <v>460</v>
      </c>
      <c r="K82" s="38">
        <v>1</v>
      </c>
      <c r="L82" s="65">
        <v>174</v>
      </c>
      <c r="M82" s="53">
        <f>C82+D82+E82</f>
        <v>726</v>
      </c>
      <c r="N82" s="26"/>
      <c r="O82" s="26"/>
      <c r="P82" s="23"/>
    </row>
    <row r="83" spans="1:16" ht="12.75">
      <c r="A83" s="11" t="s">
        <v>5</v>
      </c>
      <c r="B83" s="37">
        <v>2315</v>
      </c>
      <c r="C83" s="38">
        <v>9</v>
      </c>
      <c r="D83" s="38">
        <v>91</v>
      </c>
      <c r="E83" s="37">
        <v>1020</v>
      </c>
      <c r="F83" s="38">
        <v>275</v>
      </c>
      <c r="G83" s="38">
        <v>717</v>
      </c>
      <c r="H83" s="38">
        <v>28</v>
      </c>
      <c r="I83" s="38">
        <v>659</v>
      </c>
      <c r="J83" s="38">
        <v>260</v>
      </c>
      <c r="K83" s="38" t="s">
        <v>3</v>
      </c>
      <c r="L83" s="65">
        <v>276</v>
      </c>
      <c r="M83" s="53">
        <f>C83+D83+E83</f>
        <v>1120</v>
      </c>
      <c r="N83" s="26"/>
      <c r="O83" s="26"/>
      <c r="P83" s="23"/>
    </row>
    <row r="84" spans="1:16" ht="12.75">
      <c r="A84" s="11" t="s">
        <v>6</v>
      </c>
      <c r="B84" s="37">
        <v>2077</v>
      </c>
      <c r="C84" s="38">
        <v>13</v>
      </c>
      <c r="D84" s="38">
        <v>67</v>
      </c>
      <c r="E84" s="37">
        <v>279</v>
      </c>
      <c r="F84" s="38">
        <v>143</v>
      </c>
      <c r="G84" s="38">
        <v>102</v>
      </c>
      <c r="H84" s="38">
        <v>34</v>
      </c>
      <c r="I84" s="37">
        <v>1322</v>
      </c>
      <c r="J84" s="38">
        <v>170</v>
      </c>
      <c r="K84" s="38">
        <v>1</v>
      </c>
      <c r="L84" s="65">
        <v>225</v>
      </c>
      <c r="M84" s="53">
        <f>C84+D84+E84</f>
        <v>359</v>
      </c>
      <c r="N84" s="26"/>
      <c r="O84" s="26"/>
      <c r="P84" s="23"/>
    </row>
    <row r="85" spans="1:16" ht="12.75">
      <c r="A85" s="11" t="s">
        <v>7</v>
      </c>
      <c r="B85" s="37">
        <v>11818</v>
      </c>
      <c r="C85" s="37">
        <v>4375</v>
      </c>
      <c r="D85" s="37">
        <v>2427</v>
      </c>
      <c r="E85" s="37">
        <v>4754</v>
      </c>
      <c r="F85" s="37">
        <v>3262</v>
      </c>
      <c r="G85" s="38">
        <v>680</v>
      </c>
      <c r="H85" s="38">
        <v>812</v>
      </c>
      <c r="I85" s="38">
        <v>71</v>
      </c>
      <c r="J85" s="38">
        <v>22</v>
      </c>
      <c r="K85" s="38">
        <v>97</v>
      </c>
      <c r="L85" s="65">
        <v>72</v>
      </c>
      <c r="M85" s="53">
        <f>C85+D85+E85</f>
        <v>11556</v>
      </c>
      <c r="N85" s="26"/>
      <c r="O85" s="26"/>
      <c r="P85" s="23"/>
    </row>
    <row r="86" spans="1:16" ht="12.75">
      <c r="A86" s="11" t="s">
        <v>8</v>
      </c>
      <c r="B86" s="37">
        <v>20413</v>
      </c>
      <c r="C86" s="38">
        <v>142</v>
      </c>
      <c r="D86" s="37">
        <v>2595</v>
      </c>
      <c r="E86" s="37">
        <v>9992</v>
      </c>
      <c r="F86" s="37">
        <v>4087</v>
      </c>
      <c r="G86" s="37">
        <v>5333</v>
      </c>
      <c r="H86" s="38">
        <v>572</v>
      </c>
      <c r="I86" s="37">
        <v>4758</v>
      </c>
      <c r="J86" s="37">
        <v>1555</v>
      </c>
      <c r="K86" s="38">
        <v>41</v>
      </c>
      <c r="L86" s="66">
        <v>1330</v>
      </c>
      <c r="M86" s="54">
        <f>C86+D86+E86</f>
        <v>12729</v>
      </c>
      <c r="N86" s="26"/>
      <c r="O86" s="26"/>
      <c r="P86" s="23"/>
    </row>
    <row r="87" spans="1:16" ht="12.75">
      <c r="A87" s="11" t="s">
        <v>9</v>
      </c>
      <c r="B87" s="37">
        <v>20975</v>
      </c>
      <c r="C87" s="38">
        <v>129</v>
      </c>
      <c r="D87" s="38">
        <v>830</v>
      </c>
      <c r="E87" s="37">
        <v>4193</v>
      </c>
      <c r="F87" s="37">
        <v>2034</v>
      </c>
      <c r="G87" s="37">
        <v>1834</v>
      </c>
      <c r="H87" s="38">
        <v>325</v>
      </c>
      <c r="I87" s="37">
        <v>11130</v>
      </c>
      <c r="J87" s="37">
        <v>2749</v>
      </c>
      <c r="K87" s="38">
        <v>25</v>
      </c>
      <c r="L87" s="66">
        <v>1919</v>
      </c>
      <c r="M87" s="53">
        <f>C87+D87+E87</f>
        <v>5152</v>
      </c>
      <c r="N87" s="26"/>
      <c r="O87" s="26"/>
      <c r="P87" s="23"/>
    </row>
    <row r="88" spans="1:16" ht="12.7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64"/>
      <c r="M88" s="57"/>
      <c r="N88" s="26"/>
      <c r="O88" s="26"/>
      <c r="P88" s="23"/>
    </row>
    <row r="89" spans="1:16" ht="12.75">
      <c r="A89" s="36" t="s">
        <v>33</v>
      </c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64"/>
      <c r="M89" s="57"/>
      <c r="N89" s="26"/>
      <c r="O89" s="26"/>
      <c r="P89" s="23"/>
    </row>
    <row r="90" spans="1:16" ht="12.75">
      <c r="A90" s="11" t="s">
        <v>4</v>
      </c>
      <c r="B90" s="37">
        <v>2207</v>
      </c>
      <c r="C90" s="38">
        <v>24</v>
      </c>
      <c r="D90" s="38">
        <v>83</v>
      </c>
      <c r="E90" s="37">
        <v>310</v>
      </c>
      <c r="F90" s="38">
        <v>165</v>
      </c>
      <c r="G90" s="38">
        <v>105</v>
      </c>
      <c r="H90" s="38">
        <v>40</v>
      </c>
      <c r="I90" s="37">
        <v>1227</v>
      </c>
      <c r="J90" s="38">
        <v>459</v>
      </c>
      <c r="K90" s="38">
        <v>9</v>
      </c>
      <c r="L90" s="65">
        <v>95</v>
      </c>
      <c r="M90" s="53">
        <f>C90+D90+E90</f>
        <v>417</v>
      </c>
      <c r="N90" s="26"/>
      <c r="O90" s="26"/>
      <c r="P90" s="23"/>
    </row>
    <row r="91" spans="1:16" ht="12.75">
      <c r="A91" s="11" t="s">
        <v>5</v>
      </c>
      <c r="B91" s="37">
        <v>1509</v>
      </c>
      <c r="C91" s="38">
        <v>4</v>
      </c>
      <c r="D91" s="38">
        <v>30</v>
      </c>
      <c r="E91" s="37">
        <v>589</v>
      </c>
      <c r="F91" s="38">
        <v>151</v>
      </c>
      <c r="G91" s="38">
        <v>416</v>
      </c>
      <c r="H91" s="38">
        <v>22</v>
      </c>
      <c r="I91" s="38">
        <v>472</v>
      </c>
      <c r="J91" s="38">
        <v>292</v>
      </c>
      <c r="K91" s="38">
        <v>1</v>
      </c>
      <c r="L91" s="65">
        <v>121</v>
      </c>
      <c r="M91" s="53">
        <f>C91+D91+E91</f>
        <v>623</v>
      </c>
      <c r="N91" s="26"/>
      <c r="O91" s="26"/>
      <c r="P91" s="23"/>
    </row>
    <row r="92" spans="1:16" ht="12.75">
      <c r="A92" s="11" t="s">
        <v>6</v>
      </c>
      <c r="B92" s="37">
        <v>1273</v>
      </c>
      <c r="C92" s="38">
        <v>16</v>
      </c>
      <c r="D92" s="38">
        <v>26</v>
      </c>
      <c r="E92" s="37">
        <v>233</v>
      </c>
      <c r="F92" s="38">
        <v>109</v>
      </c>
      <c r="G92" s="38">
        <v>105</v>
      </c>
      <c r="H92" s="38">
        <v>19</v>
      </c>
      <c r="I92" s="38">
        <v>729</v>
      </c>
      <c r="J92" s="38">
        <v>191</v>
      </c>
      <c r="K92" s="38">
        <v>1</v>
      </c>
      <c r="L92" s="65">
        <v>77</v>
      </c>
      <c r="M92" s="53">
        <f>C92+D92+E92</f>
        <v>275</v>
      </c>
      <c r="N92" s="26"/>
      <c r="O92" s="26"/>
      <c r="P92" s="23"/>
    </row>
    <row r="93" spans="1:16" ht="12.75">
      <c r="A93" s="11" t="s">
        <v>7</v>
      </c>
      <c r="B93" s="37">
        <v>10114</v>
      </c>
      <c r="C93" s="37">
        <v>5461</v>
      </c>
      <c r="D93" s="37">
        <v>1598</v>
      </c>
      <c r="E93" s="37">
        <v>2803</v>
      </c>
      <c r="F93" s="37">
        <v>1889</v>
      </c>
      <c r="G93" s="38">
        <v>532</v>
      </c>
      <c r="H93" s="38">
        <v>382</v>
      </c>
      <c r="I93" s="38">
        <v>57</v>
      </c>
      <c r="J93" s="38">
        <v>24</v>
      </c>
      <c r="K93" s="38">
        <v>62</v>
      </c>
      <c r="L93" s="65">
        <v>108</v>
      </c>
      <c r="M93" s="53">
        <f>C93+D93+E93</f>
        <v>9862</v>
      </c>
      <c r="N93" s="26"/>
      <c r="O93" s="26"/>
      <c r="P93" s="23"/>
    </row>
    <row r="94" spans="1:16" ht="12.75">
      <c r="A94" s="11" t="s">
        <v>8</v>
      </c>
      <c r="B94" s="37">
        <v>17110</v>
      </c>
      <c r="C94" s="38">
        <v>146</v>
      </c>
      <c r="D94" s="37">
        <v>1488</v>
      </c>
      <c r="E94" s="37">
        <v>8319</v>
      </c>
      <c r="F94" s="37">
        <v>2891</v>
      </c>
      <c r="G94" s="37">
        <v>5061</v>
      </c>
      <c r="H94" s="38">
        <v>367</v>
      </c>
      <c r="I94" s="37">
        <v>3985</v>
      </c>
      <c r="J94" s="37">
        <v>2459</v>
      </c>
      <c r="K94" s="38">
        <v>41</v>
      </c>
      <c r="L94" s="65">
        <v>672</v>
      </c>
      <c r="M94" s="54">
        <f>C94+D94+E94</f>
        <v>9953</v>
      </c>
      <c r="N94" s="26"/>
      <c r="O94" s="26"/>
      <c r="P94" s="23"/>
    </row>
    <row r="95" spans="1:16" ht="12.75">
      <c r="A95" s="11" t="s">
        <v>9</v>
      </c>
      <c r="B95" s="37">
        <v>15810</v>
      </c>
      <c r="C95" s="38">
        <v>137</v>
      </c>
      <c r="D95" s="38">
        <v>422</v>
      </c>
      <c r="E95" s="37">
        <v>2672</v>
      </c>
      <c r="F95" s="37">
        <v>1310</v>
      </c>
      <c r="G95" s="37">
        <v>1117</v>
      </c>
      <c r="H95" s="38">
        <v>245</v>
      </c>
      <c r="I95" s="37">
        <v>7742</v>
      </c>
      <c r="J95" s="37">
        <v>3970</v>
      </c>
      <c r="K95" s="38">
        <v>25</v>
      </c>
      <c r="L95" s="65">
        <v>842</v>
      </c>
      <c r="M95" s="53">
        <f>C95+D95+E95</f>
        <v>3231</v>
      </c>
      <c r="N95" s="26"/>
      <c r="O95" s="26"/>
      <c r="P95" s="23"/>
    </row>
    <row r="96" spans="1:16" ht="12.7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64"/>
      <c r="M96" s="57"/>
      <c r="N96" s="26"/>
      <c r="O96" s="26"/>
      <c r="P96" s="23"/>
    </row>
    <row r="97" spans="1:16" ht="12.75">
      <c r="A97" s="36" t="s">
        <v>34</v>
      </c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64"/>
      <c r="M97" s="57"/>
      <c r="N97" s="26"/>
      <c r="O97" s="26"/>
      <c r="P97" s="23"/>
    </row>
    <row r="98" spans="1:16" ht="12.75">
      <c r="A98" s="11" t="s">
        <v>4</v>
      </c>
      <c r="B98" s="37">
        <f>C98+D98+E98+I98+J98+K98+L98</f>
        <v>1326</v>
      </c>
      <c r="C98" s="38">
        <v>14</v>
      </c>
      <c r="D98" s="38">
        <v>36</v>
      </c>
      <c r="E98" s="37">
        <v>132</v>
      </c>
      <c r="F98" s="38">
        <v>59</v>
      </c>
      <c r="G98" s="38">
        <v>53</v>
      </c>
      <c r="H98" s="38">
        <v>20</v>
      </c>
      <c r="I98" s="38">
        <v>766</v>
      </c>
      <c r="J98" s="38">
        <v>342</v>
      </c>
      <c r="K98" s="38">
        <v>1</v>
      </c>
      <c r="L98" s="65">
        <v>35</v>
      </c>
      <c r="M98" s="53">
        <f aca="true" t="shared" si="12" ref="M98:M103">C98+D98+E98</f>
        <v>182</v>
      </c>
      <c r="N98" s="26"/>
      <c r="O98" s="26"/>
      <c r="P98" s="23"/>
    </row>
    <row r="99" spans="1:16" ht="12.75">
      <c r="A99" s="11" t="s">
        <v>5</v>
      </c>
      <c r="B99" s="37">
        <f>C99+D99+E99+I99+J99+K99+L99</f>
        <v>723</v>
      </c>
      <c r="C99" s="38">
        <v>1</v>
      </c>
      <c r="D99" s="38">
        <v>30</v>
      </c>
      <c r="E99" s="37">
        <v>213</v>
      </c>
      <c r="F99" s="38">
        <v>72</v>
      </c>
      <c r="G99" s="38">
        <v>135</v>
      </c>
      <c r="H99" s="38">
        <v>6</v>
      </c>
      <c r="I99" s="38">
        <v>210</v>
      </c>
      <c r="J99" s="38">
        <v>229</v>
      </c>
      <c r="K99" s="38">
        <v>0</v>
      </c>
      <c r="L99" s="65">
        <v>40</v>
      </c>
      <c r="M99" s="53">
        <f t="shared" si="12"/>
        <v>244</v>
      </c>
      <c r="N99" s="26"/>
      <c r="O99" s="26"/>
      <c r="P99" s="23"/>
    </row>
    <row r="100" spans="1:16" ht="12.75">
      <c r="A100" s="11" t="s">
        <v>6</v>
      </c>
      <c r="B100" s="37">
        <f>C100+D100+E100+I100+J100+K100+L100</f>
        <v>754</v>
      </c>
      <c r="C100" s="38">
        <v>7</v>
      </c>
      <c r="D100" s="38">
        <v>34</v>
      </c>
      <c r="E100" s="37">
        <v>142</v>
      </c>
      <c r="F100" s="38">
        <v>51</v>
      </c>
      <c r="G100" s="38">
        <v>78</v>
      </c>
      <c r="H100" s="38">
        <v>13</v>
      </c>
      <c r="I100" s="38">
        <v>373</v>
      </c>
      <c r="J100" s="38">
        <v>170</v>
      </c>
      <c r="K100" s="38">
        <v>3</v>
      </c>
      <c r="L100" s="65">
        <v>25</v>
      </c>
      <c r="M100" s="53">
        <f t="shared" si="12"/>
        <v>183</v>
      </c>
      <c r="N100" s="26"/>
      <c r="O100" s="26"/>
      <c r="P100" s="23"/>
    </row>
    <row r="101" spans="1:16" ht="12.75">
      <c r="A101" s="11" t="s">
        <v>7</v>
      </c>
      <c r="B101" s="37">
        <f>C101+D101+E101+I101+J101+K101+L101</f>
        <v>8798</v>
      </c>
      <c r="C101" s="37">
        <v>4917</v>
      </c>
      <c r="D101" s="37">
        <v>1268</v>
      </c>
      <c r="E101" s="37">
        <v>2329</v>
      </c>
      <c r="F101" s="37">
        <v>1435</v>
      </c>
      <c r="G101" s="38">
        <v>525</v>
      </c>
      <c r="H101" s="38">
        <v>369</v>
      </c>
      <c r="I101" s="38">
        <v>36</v>
      </c>
      <c r="J101" s="38">
        <v>36</v>
      </c>
      <c r="K101" s="38">
        <v>47</v>
      </c>
      <c r="L101" s="65">
        <v>165</v>
      </c>
      <c r="M101" s="53">
        <f t="shared" si="12"/>
        <v>8514</v>
      </c>
      <c r="N101" s="26"/>
      <c r="O101" s="26"/>
      <c r="P101" s="23"/>
    </row>
    <row r="102" spans="1:16" ht="12.75">
      <c r="A102" s="11" t="s">
        <v>8</v>
      </c>
      <c r="B102" s="37">
        <f>C102+D102+E102+I102+J102+K102+L102</f>
        <v>12347</v>
      </c>
      <c r="C102" s="38">
        <v>103</v>
      </c>
      <c r="D102" s="38">
        <v>910</v>
      </c>
      <c r="E102" s="37">
        <v>6201</v>
      </c>
      <c r="F102" s="37">
        <v>1311</v>
      </c>
      <c r="G102" s="37">
        <v>4688</v>
      </c>
      <c r="H102" s="38">
        <v>202</v>
      </c>
      <c r="I102" s="37">
        <v>2842</v>
      </c>
      <c r="J102" s="37">
        <v>1930</v>
      </c>
      <c r="K102" s="38">
        <v>8</v>
      </c>
      <c r="L102" s="65">
        <v>353</v>
      </c>
      <c r="M102" s="54">
        <f t="shared" si="12"/>
        <v>7214</v>
      </c>
      <c r="N102" s="26"/>
      <c r="O102" s="26"/>
      <c r="P102" s="23"/>
    </row>
    <row r="103" spans="1:16" ht="12.75">
      <c r="A103" s="11" t="s">
        <v>9</v>
      </c>
      <c r="B103" s="37">
        <f>C103+D103+E103+I103+J103+K103+L103</f>
        <v>10123</v>
      </c>
      <c r="C103" s="38">
        <v>77</v>
      </c>
      <c r="D103" s="38">
        <v>352</v>
      </c>
      <c r="E103" s="37">
        <v>1348</v>
      </c>
      <c r="F103" s="38">
        <v>619</v>
      </c>
      <c r="G103" s="38">
        <v>580</v>
      </c>
      <c r="H103" s="38">
        <v>149</v>
      </c>
      <c r="I103" s="37">
        <v>4956</v>
      </c>
      <c r="J103" s="37">
        <v>3093</v>
      </c>
      <c r="K103" s="38">
        <v>5</v>
      </c>
      <c r="L103" s="65">
        <v>292</v>
      </c>
      <c r="M103" s="53">
        <f t="shared" si="12"/>
        <v>1777</v>
      </c>
      <c r="N103" s="26"/>
      <c r="O103" s="26"/>
      <c r="P103" s="23"/>
    </row>
    <row r="104" spans="1:16" ht="12.7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64"/>
      <c r="M104" s="57"/>
      <c r="N104" s="26"/>
      <c r="O104" s="26"/>
      <c r="P104" s="23"/>
    </row>
    <row r="105" spans="1:16" ht="12.75">
      <c r="A105" s="36" t="s">
        <v>35</v>
      </c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64"/>
      <c r="M105" s="57"/>
      <c r="N105" s="26"/>
      <c r="O105" s="26"/>
      <c r="P105" s="23"/>
    </row>
    <row r="106" spans="1:16" ht="12.75">
      <c r="A106" s="11" t="s">
        <v>4</v>
      </c>
      <c r="B106" s="39">
        <v>981</v>
      </c>
      <c r="C106" s="39">
        <v>10</v>
      </c>
      <c r="D106" s="39">
        <v>41</v>
      </c>
      <c r="E106" s="40">
        <v>121</v>
      </c>
      <c r="F106" s="39">
        <v>68</v>
      </c>
      <c r="G106" s="39">
        <v>29</v>
      </c>
      <c r="H106" s="39">
        <v>24</v>
      </c>
      <c r="I106" s="39">
        <v>557</v>
      </c>
      <c r="J106" s="39">
        <v>219</v>
      </c>
      <c r="K106" s="39">
        <v>2</v>
      </c>
      <c r="L106" s="67">
        <v>31</v>
      </c>
      <c r="M106" s="53">
        <f aca="true" t="shared" si="13" ref="M106:M111">C106+D106+E106</f>
        <v>172</v>
      </c>
      <c r="N106" s="34"/>
      <c r="O106" s="26"/>
      <c r="P106" s="23"/>
    </row>
    <row r="107" spans="1:16" ht="12.75">
      <c r="A107" s="11" t="s">
        <v>5</v>
      </c>
      <c r="B107" s="39">
        <v>540</v>
      </c>
      <c r="C107" s="39">
        <v>2</v>
      </c>
      <c r="D107" s="39">
        <v>39</v>
      </c>
      <c r="E107" s="40">
        <v>149</v>
      </c>
      <c r="F107" s="39">
        <v>70</v>
      </c>
      <c r="G107" s="39">
        <v>74</v>
      </c>
      <c r="H107" s="39">
        <v>5</v>
      </c>
      <c r="I107" s="39">
        <v>152</v>
      </c>
      <c r="J107" s="39">
        <v>184</v>
      </c>
      <c r="K107" s="41" t="s">
        <v>3</v>
      </c>
      <c r="L107" s="67">
        <v>14</v>
      </c>
      <c r="M107" s="53">
        <f t="shared" si="13"/>
        <v>190</v>
      </c>
      <c r="N107" s="34"/>
      <c r="O107" s="26"/>
      <c r="P107" s="23"/>
    </row>
    <row r="108" spans="1:16" ht="12.75">
      <c r="A108" s="11" t="s">
        <v>6</v>
      </c>
      <c r="B108" s="39">
        <v>562</v>
      </c>
      <c r="C108" s="39">
        <v>2</v>
      </c>
      <c r="D108" s="39">
        <v>32</v>
      </c>
      <c r="E108" s="40">
        <v>126</v>
      </c>
      <c r="F108" s="39">
        <v>40</v>
      </c>
      <c r="G108" s="39">
        <v>72</v>
      </c>
      <c r="H108" s="39">
        <v>14</v>
      </c>
      <c r="I108" s="39">
        <v>272</v>
      </c>
      <c r="J108" s="39">
        <v>109</v>
      </c>
      <c r="K108" s="41" t="s">
        <v>3</v>
      </c>
      <c r="L108" s="67">
        <v>21</v>
      </c>
      <c r="M108" s="53">
        <f t="shared" si="13"/>
        <v>160</v>
      </c>
      <c r="N108" s="34"/>
      <c r="O108" s="26"/>
      <c r="P108" s="23"/>
    </row>
    <row r="109" spans="1:16" ht="12.75">
      <c r="A109" s="11" t="s">
        <v>7</v>
      </c>
      <c r="B109" s="40">
        <v>8469</v>
      </c>
      <c r="C109" s="40">
        <v>3770</v>
      </c>
      <c r="D109" s="40">
        <v>1661</v>
      </c>
      <c r="E109" s="40">
        <v>2454</v>
      </c>
      <c r="F109" s="40">
        <v>1534</v>
      </c>
      <c r="G109" s="39">
        <v>479</v>
      </c>
      <c r="H109" s="39">
        <v>441</v>
      </c>
      <c r="I109" s="39">
        <v>54</v>
      </c>
      <c r="J109" s="39">
        <v>391</v>
      </c>
      <c r="K109" s="39">
        <v>15</v>
      </c>
      <c r="L109" s="67">
        <v>115</v>
      </c>
      <c r="M109" s="53">
        <f t="shared" si="13"/>
        <v>7885</v>
      </c>
      <c r="N109" s="34"/>
      <c r="O109" s="26"/>
      <c r="P109" s="23"/>
    </row>
    <row r="110" spans="1:16" ht="12.75">
      <c r="A110" s="11" t="s">
        <v>8</v>
      </c>
      <c r="B110" s="40">
        <v>11529</v>
      </c>
      <c r="C110" s="39">
        <v>60</v>
      </c>
      <c r="D110" s="40">
        <v>1348</v>
      </c>
      <c r="E110" s="40">
        <v>6147</v>
      </c>
      <c r="F110" s="40">
        <v>1257</v>
      </c>
      <c r="G110" s="40">
        <v>4728</v>
      </c>
      <c r="H110" s="39">
        <v>162</v>
      </c>
      <c r="I110" s="40">
        <v>2225</v>
      </c>
      <c r="J110" s="40">
        <v>1506</v>
      </c>
      <c r="K110" s="39">
        <v>3</v>
      </c>
      <c r="L110" s="67">
        <v>239</v>
      </c>
      <c r="M110" s="54">
        <f t="shared" si="13"/>
        <v>7555</v>
      </c>
      <c r="N110" s="34"/>
      <c r="O110" s="26"/>
      <c r="P110" s="23"/>
    </row>
    <row r="111" spans="1:16" ht="12.75">
      <c r="A111" s="11" t="s">
        <v>9</v>
      </c>
      <c r="B111" s="40">
        <v>7448</v>
      </c>
      <c r="C111" s="39">
        <v>66</v>
      </c>
      <c r="D111" s="39">
        <v>340</v>
      </c>
      <c r="E111" s="40">
        <v>1148</v>
      </c>
      <c r="F111" s="39">
        <v>632</v>
      </c>
      <c r="G111" s="39">
        <v>392</v>
      </c>
      <c r="H111" s="39">
        <v>124</v>
      </c>
      <c r="I111" s="40">
        <v>3641</v>
      </c>
      <c r="J111" s="40">
        <v>2095</v>
      </c>
      <c r="K111" s="41" t="s">
        <v>3</v>
      </c>
      <c r="L111" s="67">
        <v>158</v>
      </c>
      <c r="M111" s="53">
        <f t="shared" si="13"/>
        <v>1554</v>
      </c>
      <c r="N111" s="34"/>
      <c r="O111" s="26"/>
      <c r="P111" s="23"/>
    </row>
    <row r="112" spans="1:16" ht="12.7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64"/>
      <c r="M112" s="57"/>
      <c r="N112" s="26"/>
      <c r="O112" s="26"/>
      <c r="P112" s="23"/>
    </row>
    <row r="113" spans="1:16" ht="12.75">
      <c r="A113" s="36" t="s">
        <v>36</v>
      </c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64"/>
      <c r="M113" s="57"/>
      <c r="N113" s="26"/>
      <c r="O113" s="26"/>
      <c r="P113" s="23"/>
    </row>
    <row r="114" spans="1:16" ht="12.75">
      <c r="A114" s="11" t="s">
        <v>4</v>
      </c>
      <c r="B114" s="42">
        <v>3062</v>
      </c>
      <c r="C114" s="26">
        <v>5</v>
      </c>
      <c r="D114" s="26">
        <v>78</v>
      </c>
      <c r="E114" s="26">
        <v>242</v>
      </c>
      <c r="F114" s="26">
        <v>121</v>
      </c>
      <c r="G114" s="26">
        <v>74</v>
      </c>
      <c r="H114" s="26">
        <v>47</v>
      </c>
      <c r="I114" s="42">
        <v>2486</v>
      </c>
      <c r="J114" s="26">
        <v>223</v>
      </c>
      <c r="K114" s="27" t="s">
        <v>3</v>
      </c>
      <c r="L114" s="64">
        <v>28</v>
      </c>
      <c r="M114" s="53">
        <f>C114+D114+E114</f>
        <v>325</v>
      </c>
      <c r="N114" s="26"/>
      <c r="O114" s="26"/>
      <c r="P114" s="23"/>
    </row>
    <row r="115" spans="1:16" ht="12.75">
      <c r="A115" s="11" t="s">
        <v>7</v>
      </c>
      <c r="B115" s="42">
        <v>12038</v>
      </c>
      <c r="C115" s="42">
        <v>3573</v>
      </c>
      <c r="D115" s="42">
        <v>1649</v>
      </c>
      <c r="E115" s="42">
        <v>3103</v>
      </c>
      <c r="F115" s="42">
        <v>1724</v>
      </c>
      <c r="G115" s="26">
        <v>699</v>
      </c>
      <c r="H115" s="26">
        <v>680</v>
      </c>
      <c r="I115" s="26">
        <v>143</v>
      </c>
      <c r="J115" s="42">
        <v>3418</v>
      </c>
      <c r="K115" s="26">
        <v>51</v>
      </c>
      <c r="L115" s="64">
        <v>95</v>
      </c>
      <c r="M115" s="53">
        <f>C115+D115+E115</f>
        <v>8325</v>
      </c>
      <c r="N115" s="26"/>
      <c r="O115" s="26"/>
      <c r="P115" s="23"/>
    </row>
    <row r="116" spans="1:16" ht="12.75">
      <c r="A116" s="11" t="s">
        <v>8</v>
      </c>
      <c r="B116" s="42">
        <v>16632</v>
      </c>
      <c r="C116" s="26">
        <v>92</v>
      </c>
      <c r="D116" s="42">
        <v>1749</v>
      </c>
      <c r="E116" s="42">
        <v>5780</v>
      </c>
      <c r="F116" s="42">
        <v>1488</v>
      </c>
      <c r="G116" s="42">
        <v>4069</v>
      </c>
      <c r="H116" s="26">
        <v>223</v>
      </c>
      <c r="I116" s="42">
        <v>6985</v>
      </c>
      <c r="J116" s="42">
        <v>1747</v>
      </c>
      <c r="K116" s="26">
        <v>6</v>
      </c>
      <c r="L116" s="64">
        <v>273</v>
      </c>
      <c r="M116" s="54">
        <f>C116+D116+E116</f>
        <v>7621</v>
      </c>
      <c r="N116" s="26"/>
      <c r="O116" s="26"/>
      <c r="P116" s="23"/>
    </row>
    <row r="117" spans="1:16" ht="12.75">
      <c r="A117" s="11" t="s">
        <v>9</v>
      </c>
      <c r="B117" s="42">
        <v>15696</v>
      </c>
      <c r="C117" s="26">
        <v>69</v>
      </c>
      <c r="D117" s="26">
        <v>487</v>
      </c>
      <c r="E117" s="42">
        <v>1107</v>
      </c>
      <c r="F117" s="26">
        <v>646</v>
      </c>
      <c r="G117" s="26">
        <v>294</v>
      </c>
      <c r="H117" s="26">
        <v>167</v>
      </c>
      <c r="I117" s="42">
        <v>12137</v>
      </c>
      <c r="J117" s="42">
        <v>1660</v>
      </c>
      <c r="K117" s="26">
        <v>3</v>
      </c>
      <c r="L117" s="64">
        <v>233</v>
      </c>
      <c r="M117" s="53">
        <f>C117+D117+E117</f>
        <v>1663</v>
      </c>
      <c r="N117" s="26"/>
      <c r="O117" s="26"/>
      <c r="P117" s="23"/>
    </row>
    <row r="118" spans="1:13" ht="12.75">
      <c r="A118" s="2"/>
      <c r="B118" s="5"/>
      <c r="E118" s="5"/>
      <c r="I118" s="5"/>
      <c r="J118" s="5"/>
      <c r="M118" s="4"/>
    </row>
    <row r="119" spans="1:10" ht="12.75">
      <c r="A119" s="7" t="s">
        <v>13</v>
      </c>
      <c r="B119" s="6"/>
      <c r="C119" s="6"/>
      <c r="D119" s="6"/>
      <c r="E119" s="6"/>
      <c r="F119" s="6"/>
      <c r="G119" s="6"/>
      <c r="H119" s="6"/>
      <c r="I119" s="6"/>
      <c r="J119" s="6"/>
    </row>
    <row r="120" spans="1:10" ht="12.75">
      <c r="A120" s="9" t="s">
        <v>47</v>
      </c>
      <c r="B120" s="8"/>
      <c r="C120" s="8"/>
      <c r="D120" s="8"/>
      <c r="E120" s="8"/>
      <c r="F120" s="6"/>
      <c r="G120" s="6"/>
      <c r="H120" s="6"/>
      <c r="I120" s="6"/>
      <c r="J120" s="6"/>
    </row>
    <row r="121" spans="1:13" ht="12.75" customHeight="1">
      <c r="A121" s="9" t="s">
        <v>14</v>
      </c>
      <c r="B121" s="122" t="s">
        <v>37</v>
      </c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</row>
  </sheetData>
  <sheetProtection/>
  <mergeCells count="17">
    <mergeCell ref="B121:M121"/>
    <mergeCell ref="C1:C3"/>
    <mergeCell ref="D1:D3"/>
    <mergeCell ref="I1:I3"/>
    <mergeCell ref="M1:M3"/>
    <mergeCell ref="E2:E3"/>
    <mergeCell ref="F2:F3"/>
    <mergeCell ref="G2:G3"/>
    <mergeCell ref="A1:A3"/>
    <mergeCell ref="B1:B3"/>
    <mergeCell ref="O1:O3"/>
    <mergeCell ref="P1:P3"/>
    <mergeCell ref="H2:H3"/>
    <mergeCell ref="J1:J3"/>
    <mergeCell ref="K1:K3"/>
    <mergeCell ref="L1:L3"/>
    <mergeCell ref="N1:N3"/>
  </mergeCells>
  <hyperlinks>
    <hyperlink ref="A121" r:id="rId1" display="Table 10"/>
  </hyperlinks>
  <printOptions/>
  <pageMargins left="0.75" right="0.75" top="1" bottom="1" header="0.5" footer="0.5"/>
  <pageSetup fitToHeight="1" fitToWidth="1" horizontalDpi="600" verticalDpi="600" orientation="portrait" paperSize="9" scale="4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2009-03-19T16:27:13Z</cp:lastPrinted>
  <dcterms:created xsi:type="dcterms:W3CDTF">2003-08-20T06:15:28Z</dcterms:created>
  <dcterms:modified xsi:type="dcterms:W3CDTF">2011-03-31T19:41:56Z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